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660" windowHeight="5490" activeTab="1"/>
  </bookViews>
  <sheets>
    <sheet name="Forma Nr.2 Suv." sheetId="1" r:id="rId1"/>
    <sheet name="pažyma apie pajamas" sheetId="2" r:id="rId2"/>
  </sheets>
  <calcPr calcId="125725"/>
</workbook>
</file>

<file path=xl/calcChain.xml><?xml version="1.0" encoding="utf-8"?>
<calcChain xmlns="http://schemas.openxmlformats.org/spreadsheetml/2006/main">
  <c r="L27" i="2"/>
  <c r="J27"/>
  <c r="H27"/>
  <c r="N26"/>
  <c r="N25"/>
  <c r="N24"/>
  <c r="N23"/>
  <c r="N22"/>
  <c r="N29" s="1"/>
  <c r="I34" i="1"/>
  <c r="I33" s="1"/>
  <c r="I32" s="1"/>
  <c r="J34"/>
  <c r="J33" s="1"/>
  <c r="J32" s="1"/>
  <c r="K34"/>
  <c r="K33" s="1"/>
  <c r="K32" s="1"/>
  <c r="L34"/>
  <c r="L33" s="1"/>
  <c r="L32" s="1"/>
  <c r="I36"/>
  <c r="J36"/>
  <c r="K36"/>
  <c r="L36"/>
  <c r="I40"/>
  <c r="I39" s="1"/>
  <c r="I38" s="1"/>
  <c r="J40"/>
  <c r="J39" s="1"/>
  <c r="J38" s="1"/>
  <c r="K40"/>
  <c r="K39" s="1"/>
  <c r="K38" s="1"/>
  <c r="L40"/>
  <c r="L39" s="1"/>
  <c r="L38" s="1"/>
  <c r="I45"/>
  <c r="I44" s="1"/>
  <c r="I43" s="1"/>
  <c r="I42" s="1"/>
  <c r="J45"/>
  <c r="J44" s="1"/>
  <c r="J43" s="1"/>
  <c r="J42" s="1"/>
  <c r="K45"/>
  <c r="K44" s="1"/>
  <c r="K43" s="1"/>
  <c r="K42" s="1"/>
  <c r="L45"/>
  <c r="L44" s="1"/>
  <c r="L43" s="1"/>
  <c r="L42" s="1"/>
  <c r="I64"/>
  <c r="I63" s="1"/>
  <c r="J64"/>
  <c r="J63" s="1"/>
  <c r="K64"/>
  <c r="K63" s="1"/>
  <c r="L64"/>
  <c r="L63" s="1"/>
  <c r="I69"/>
  <c r="I68" s="1"/>
  <c r="J69"/>
  <c r="J68" s="1"/>
  <c r="K69"/>
  <c r="K68" s="1"/>
  <c r="L69"/>
  <c r="L68" s="1"/>
  <c r="I74"/>
  <c r="I73" s="1"/>
  <c r="J74"/>
  <c r="J73" s="1"/>
  <c r="K74"/>
  <c r="K73" s="1"/>
  <c r="L74"/>
  <c r="L73" s="1"/>
  <c r="I80"/>
  <c r="I79" s="1"/>
  <c r="I78" s="1"/>
  <c r="J80"/>
  <c r="J79" s="1"/>
  <c r="J78" s="1"/>
  <c r="K80"/>
  <c r="K79" s="1"/>
  <c r="K78" s="1"/>
  <c r="L80"/>
  <c r="L79" s="1"/>
  <c r="L78" s="1"/>
  <c r="I85"/>
  <c r="I84" s="1"/>
  <c r="I83" s="1"/>
  <c r="I82" s="1"/>
  <c r="J85"/>
  <c r="J84" s="1"/>
  <c r="J83" s="1"/>
  <c r="J82" s="1"/>
  <c r="K85"/>
  <c r="K84" s="1"/>
  <c r="K83" s="1"/>
  <c r="K82" s="1"/>
  <c r="L85"/>
  <c r="L84" s="1"/>
  <c r="L83" s="1"/>
  <c r="L82" s="1"/>
  <c r="I92"/>
  <c r="I91" s="1"/>
  <c r="I90" s="1"/>
  <c r="J92"/>
  <c r="J91" s="1"/>
  <c r="J90" s="1"/>
  <c r="K92"/>
  <c r="K91" s="1"/>
  <c r="K90" s="1"/>
  <c r="L92"/>
  <c r="L91" s="1"/>
  <c r="L90" s="1"/>
  <c r="I97"/>
  <c r="I96" s="1"/>
  <c r="I95" s="1"/>
  <c r="J97"/>
  <c r="J96" s="1"/>
  <c r="J95" s="1"/>
  <c r="K97"/>
  <c r="K96" s="1"/>
  <c r="K95" s="1"/>
  <c r="L97"/>
  <c r="L96" s="1"/>
  <c r="L95" s="1"/>
  <c r="I102"/>
  <c r="I101" s="1"/>
  <c r="J102"/>
  <c r="J101" s="1"/>
  <c r="K102"/>
  <c r="K101" s="1"/>
  <c r="L102"/>
  <c r="L101" s="1"/>
  <c r="I106"/>
  <c r="I105" s="1"/>
  <c r="J106"/>
  <c r="J105" s="1"/>
  <c r="K106"/>
  <c r="K105" s="1"/>
  <c r="L106"/>
  <c r="L105" s="1"/>
  <c r="I112"/>
  <c r="I111" s="1"/>
  <c r="I110" s="1"/>
  <c r="J112"/>
  <c r="J111" s="1"/>
  <c r="J110" s="1"/>
  <c r="K112"/>
  <c r="K111" s="1"/>
  <c r="K110" s="1"/>
  <c r="L112"/>
  <c r="L111" s="1"/>
  <c r="L110" s="1"/>
  <c r="I117"/>
  <c r="I116" s="1"/>
  <c r="I115" s="1"/>
  <c r="J117"/>
  <c r="J116" s="1"/>
  <c r="J115" s="1"/>
  <c r="K117"/>
  <c r="K116" s="1"/>
  <c r="K115" s="1"/>
  <c r="L117"/>
  <c r="L116" s="1"/>
  <c r="L115" s="1"/>
  <c r="I121"/>
  <c r="I120" s="1"/>
  <c r="I119" s="1"/>
  <c r="J121"/>
  <c r="J120" s="1"/>
  <c r="J119" s="1"/>
  <c r="K121"/>
  <c r="K120" s="1"/>
  <c r="K119" s="1"/>
  <c r="L121"/>
  <c r="L120" s="1"/>
  <c r="L119" s="1"/>
  <c r="I125"/>
  <c r="I124" s="1"/>
  <c r="I123" s="1"/>
  <c r="J125"/>
  <c r="J124" s="1"/>
  <c r="J123" s="1"/>
  <c r="K125"/>
  <c r="K124" s="1"/>
  <c r="K123" s="1"/>
  <c r="L125"/>
  <c r="L124" s="1"/>
  <c r="L123" s="1"/>
  <c r="I129"/>
  <c r="I128" s="1"/>
  <c r="I127" s="1"/>
  <c r="J129"/>
  <c r="J128" s="1"/>
  <c r="J127" s="1"/>
  <c r="K129"/>
  <c r="K128" s="1"/>
  <c r="K127" s="1"/>
  <c r="L129"/>
  <c r="L128" s="1"/>
  <c r="L127" s="1"/>
  <c r="I134"/>
  <c r="I133" s="1"/>
  <c r="I132" s="1"/>
  <c r="J134"/>
  <c r="J133" s="1"/>
  <c r="J132" s="1"/>
  <c r="K134"/>
  <c r="K133" s="1"/>
  <c r="K132" s="1"/>
  <c r="L134"/>
  <c r="L133" s="1"/>
  <c r="L132" s="1"/>
  <c r="I139"/>
  <c r="I138" s="1"/>
  <c r="I137" s="1"/>
  <c r="J139"/>
  <c r="J138" s="1"/>
  <c r="J137" s="1"/>
  <c r="K139"/>
  <c r="K138" s="1"/>
  <c r="K137" s="1"/>
  <c r="L139"/>
  <c r="L138" s="1"/>
  <c r="L137" s="1"/>
  <c r="I143"/>
  <c r="I142" s="1"/>
  <c r="J143"/>
  <c r="J142" s="1"/>
  <c r="K143"/>
  <c r="K142" s="1"/>
  <c r="L143"/>
  <c r="L142" s="1"/>
  <c r="I147"/>
  <c r="I146" s="1"/>
  <c r="I145" s="1"/>
  <c r="J147"/>
  <c r="J146" s="1"/>
  <c r="J145" s="1"/>
  <c r="K147"/>
  <c r="K146" s="1"/>
  <c r="K145" s="1"/>
  <c r="L147"/>
  <c r="L146" s="1"/>
  <c r="L145" s="1"/>
  <c r="I153"/>
  <c r="I152" s="1"/>
  <c r="J153"/>
  <c r="J152" s="1"/>
  <c r="K153"/>
  <c r="K152" s="1"/>
  <c r="L153"/>
  <c r="L152" s="1"/>
  <c r="I158"/>
  <c r="I157" s="1"/>
  <c r="J158"/>
  <c r="J157" s="1"/>
  <c r="K158"/>
  <c r="K157" s="1"/>
  <c r="L158"/>
  <c r="L157" s="1"/>
  <c r="I163"/>
  <c r="I162" s="1"/>
  <c r="I161" s="1"/>
  <c r="J163"/>
  <c r="J162" s="1"/>
  <c r="J161" s="1"/>
  <c r="K163"/>
  <c r="K162" s="1"/>
  <c r="K161" s="1"/>
  <c r="L163"/>
  <c r="L162" s="1"/>
  <c r="L161" s="1"/>
  <c r="I167"/>
  <c r="I166" s="1"/>
  <c r="J167"/>
  <c r="J166" s="1"/>
  <c r="J165" s="1"/>
  <c r="K167"/>
  <c r="K166" s="1"/>
  <c r="K165" s="1"/>
  <c r="L167"/>
  <c r="L166" s="1"/>
  <c r="I172"/>
  <c r="I171" s="1"/>
  <c r="J172"/>
  <c r="J171" s="1"/>
  <c r="K172"/>
  <c r="K171" s="1"/>
  <c r="L172"/>
  <c r="L171" s="1"/>
  <c r="I180"/>
  <c r="I179" s="1"/>
  <c r="J180"/>
  <c r="J179" s="1"/>
  <c r="K180"/>
  <c r="K179" s="1"/>
  <c r="K178" s="1"/>
  <c r="L180"/>
  <c r="L179" s="1"/>
  <c r="I183"/>
  <c r="I182" s="1"/>
  <c r="J183"/>
  <c r="J182" s="1"/>
  <c r="K183"/>
  <c r="K182" s="1"/>
  <c r="L183"/>
  <c r="L182" s="1"/>
  <c r="I188"/>
  <c r="I187" s="1"/>
  <c r="J188"/>
  <c r="J187" s="1"/>
  <c r="K188"/>
  <c r="K187" s="1"/>
  <c r="L188"/>
  <c r="L187" s="1"/>
  <c r="M188"/>
  <c r="N188"/>
  <c r="O188"/>
  <c r="P188"/>
  <c r="I194"/>
  <c r="I193" s="1"/>
  <c r="J194"/>
  <c r="J193" s="1"/>
  <c r="K194"/>
  <c r="K193" s="1"/>
  <c r="L194"/>
  <c r="L193" s="1"/>
  <c r="I199"/>
  <c r="I198" s="1"/>
  <c r="J199"/>
  <c r="J198" s="1"/>
  <c r="K199"/>
  <c r="K198" s="1"/>
  <c r="L199"/>
  <c r="L198" s="1"/>
  <c r="I203"/>
  <c r="I202" s="1"/>
  <c r="I201" s="1"/>
  <c r="J203"/>
  <c r="J202" s="1"/>
  <c r="J201" s="1"/>
  <c r="K203"/>
  <c r="K202" s="1"/>
  <c r="K201" s="1"/>
  <c r="L203"/>
  <c r="L202" s="1"/>
  <c r="L201" s="1"/>
  <c r="I210"/>
  <c r="I209" s="1"/>
  <c r="J210"/>
  <c r="J209" s="1"/>
  <c r="K210"/>
  <c r="K209" s="1"/>
  <c r="L210"/>
  <c r="L209" s="1"/>
  <c r="I213"/>
  <c r="I212" s="1"/>
  <c r="J213"/>
  <c r="J212" s="1"/>
  <c r="K213"/>
  <c r="K212" s="1"/>
  <c r="L213"/>
  <c r="L212" s="1"/>
  <c r="I222"/>
  <c r="I221" s="1"/>
  <c r="I220" s="1"/>
  <c r="J222"/>
  <c r="J221" s="1"/>
  <c r="J220" s="1"/>
  <c r="K222"/>
  <c r="K221" s="1"/>
  <c r="K220" s="1"/>
  <c r="L222"/>
  <c r="L221" s="1"/>
  <c r="L220" s="1"/>
  <c r="I226"/>
  <c r="I225" s="1"/>
  <c r="I224" s="1"/>
  <c r="J226"/>
  <c r="J225" s="1"/>
  <c r="J224" s="1"/>
  <c r="K226"/>
  <c r="K225" s="1"/>
  <c r="K224" s="1"/>
  <c r="L226"/>
  <c r="L225" s="1"/>
  <c r="L224" s="1"/>
  <c r="I233"/>
  <c r="I232" s="1"/>
  <c r="J233"/>
  <c r="J232" s="1"/>
  <c r="K233"/>
  <c r="K232" s="1"/>
  <c r="L233"/>
  <c r="L232" s="1"/>
  <c r="I235"/>
  <c r="J235"/>
  <c r="K235"/>
  <c r="L235"/>
  <c r="I238"/>
  <c r="J238"/>
  <c r="K238"/>
  <c r="L238"/>
  <c r="I242"/>
  <c r="I241" s="1"/>
  <c r="J242"/>
  <c r="J241" s="1"/>
  <c r="K242"/>
  <c r="K241" s="1"/>
  <c r="L242"/>
  <c r="L241" s="1"/>
  <c r="I246"/>
  <c r="I245" s="1"/>
  <c r="J246"/>
  <c r="J245" s="1"/>
  <c r="K246"/>
  <c r="K245" s="1"/>
  <c r="L246"/>
  <c r="L245" s="1"/>
  <c r="I250"/>
  <c r="I249" s="1"/>
  <c r="J250"/>
  <c r="J249" s="1"/>
  <c r="K250"/>
  <c r="K249" s="1"/>
  <c r="L250"/>
  <c r="L249" s="1"/>
  <c r="I254"/>
  <c r="I253" s="1"/>
  <c r="J254"/>
  <c r="J253" s="1"/>
  <c r="K254"/>
  <c r="K253" s="1"/>
  <c r="L254"/>
  <c r="L253" s="1"/>
  <c r="I257"/>
  <c r="I256" s="1"/>
  <c r="J257"/>
  <c r="J256" s="1"/>
  <c r="K257"/>
  <c r="K256" s="1"/>
  <c r="L257"/>
  <c r="L256" s="1"/>
  <c r="I260"/>
  <c r="I259" s="1"/>
  <c r="J260"/>
  <c r="J259" s="1"/>
  <c r="K260"/>
  <c r="K259" s="1"/>
  <c r="L260"/>
  <c r="L259" s="1"/>
  <c r="I265"/>
  <c r="I264" s="1"/>
  <c r="J265"/>
  <c r="J264" s="1"/>
  <c r="J263" s="1"/>
  <c r="K265"/>
  <c r="K264" s="1"/>
  <c r="K263" s="1"/>
  <c r="L265"/>
  <c r="L264" s="1"/>
  <c r="I267"/>
  <c r="J267"/>
  <c r="K267"/>
  <c r="L267"/>
  <c r="I270"/>
  <c r="J270"/>
  <c r="K270"/>
  <c r="L270"/>
  <c r="I274"/>
  <c r="I273" s="1"/>
  <c r="J274"/>
  <c r="J273" s="1"/>
  <c r="K274"/>
  <c r="K273" s="1"/>
  <c r="L274"/>
  <c r="L273" s="1"/>
  <c r="I278"/>
  <c r="I277" s="1"/>
  <c r="J278"/>
  <c r="J277" s="1"/>
  <c r="K278"/>
  <c r="K277" s="1"/>
  <c r="L278"/>
  <c r="L277" s="1"/>
  <c r="I282"/>
  <c r="I281" s="1"/>
  <c r="J282"/>
  <c r="J281" s="1"/>
  <c r="K282"/>
  <c r="K281" s="1"/>
  <c r="L282"/>
  <c r="L281" s="1"/>
  <c r="I286"/>
  <c r="I285" s="1"/>
  <c r="J286"/>
  <c r="J285" s="1"/>
  <c r="K286"/>
  <c r="K285" s="1"/>
  <c r="L286"/>
  <c r="L285" s="1"/>
  <c r="I289"/>
  <c r="I288" s="1"/>
  <c r="J289"/>
  <c r="J288" s="1"/>
  <c r="K289"/>
  <c r="K288" s="1"/>
  <c r="L289"/>
  <c r="L288" s="1"/>
  <c r="I292"/>
  <c r="I291" s="1"/>
  <c r="J292"/>
  <c r="J291" s="1"/>
  <c r="K292"/>
  <c r="K291" s="1"/>
  <c r="L292"/>
  <c r="L291" s="1"/>
  <c r="I298"/>
  <c r="I297" s="1"/>
  <c r="J298"/>
  <c r="J297" s="1"/>
  <c r="K298"/>
  <c r="K297" s="1"/>
  <c r="L298"/>
  <c r="L297" s="1"/>
  <c r="L296" s="1"/>
  <c r="I300"/>
  <c r="J300"/>
  <c r="K300"/>
  <c r="L300"/>
  <c r="I303"/>
  <c r="J303"/>
  <c r="K303"/>
  <c r="L303"/>
  <c r="I307"/>
  <c r="I306" s="1"/>
  <c r="J307"/>
  <c r="J306" s="1"/>
  <c r="K307"/>
  <c r="K306" s="1"/>
  <c r="L307"/>
  <c r="L306" s="1"/>
  <c r="I311"/>
  <c r="I310" s="1"/>
  <c r="J311"/>
  <c r="J310" s="1"/>
  <c r="K311"/>
  <c r="K310" s="1"/>
  <c r="L311"/>
  <c r="L310" s="1"/>
  <c r="I315"/>
  <c r="I314" s="1"/>
  <c r="J315"/>
  <c r="J314" s="1"/>
  <c r="K315"/>
  <c r="K314" s="1"/>
  <c r="L315"/>
  <c r="L314" s="1"/>
  <c r="I319"/>
  <c r="I318" s="1"/>
  <c r="J319"/>
  <c r="J318" s="1"/>
  <c r="K319"/>
  <c r="K318" s="1"/>
  <c r="L319"/>
  <c r="L318" s="1"/>
  <c r="I322"/>
  <c r="I321" s="1"/>
  <c r="J322"/>
  <c r="J321" s="1"/>
  <c r="K322"/>
  <c r="K321" s="1"/>
  <c r="L322"/>
  <c r="L321" s="1"/>
  <c r="I325"/>
  <c r="I324" s="1"/>
  <c r="J325"/>
  <c r="J324" s="1"/>
  <c r="K325"/>
  <c r="K324" s="1"/>
  <c r="L325"/>
  <c r="L324" s="1"/>
  <c r="I330"/>
  <c r="I329" s="1"/>
  <c r="J330"/>
  <c r="J329" s="1"/>
  <c r="K330"/>
  <c r="K329" s="1"/>
  <c r="L330"/>
  <c r="L329" s="1"/>
  <c r="I332"/>
  <c r="J332"/>
  <c r="K332"/>
  <c r="L332"/>
  <c r="I335"/>
  <c r="J335"/>
  <c r="K335"/>
  <c r="L335"/>
  <c r="I339"/>
  <c r="I338" s="1"/>
  <c r="J339"/>
  <c r="J338" s="1"/>
  <c r="K339"/>
  <c r="K338" s="1"/>
  <c r="L339"/>
  <c r="L338" s="1"/>
  <c r="I343"/>
  <c r="I342" s="1"/>
  <c r="J343"/>
  <c r="J342" s="1"/>
  <c r="K343"/>
  <c r="K342" s="1"/>
  <c r="L343"/>
  <c r="L342" s="1"/>
  <c r="I347"/>
  <c r="I346" s="1"/>
  <c r="J347"/>
  <c r="J346" s="1"/>
  <c r="K347"/>
  <c r="K346" s="1"/>
  <c r="L347"/>
  <c r="L346" s="1"/>
  <c r="I351"/>
  <c r="I350" s="1"/>
  <c r="J351"/>
  <c r="J350" s="1"/>
  <c r="K351"/>
  <c r="K350" s="1"/>
  <c r="L351"/>
  <c r="L350" s="1"/>
  <c r="I354"/>
  <c r="I353" s="1"/>
  <c r="J354"/>
  <c r="J353" s="1"/>
  <c r="K354"/>
  <c r="K353" s="1"/>
  <c r="L354"/>
  <c r="L353" s="1"/>
  <c r="I357"/>
  <c r="I356" s="1"/>
  <c r="J357"/>
  <c r="J356" s="1"/>
  <c r="K357"/>
  <c r="K356" s="1"/>
  <c r="L357"/>
  <c r="L356" s="1"/>
  <c r="J328" l="1"/>
  <c r="J178"/>
  <c r="J177" s="1"/>
  <c r="J176" s="1"/>
  <c r="J151"/>
  <c r="J150" s="1"/>
  <c r="K231"/>
  <c r="K230" s="1"/>
  <c r="K160"/>
  <c r="K151"/>
  <c r="K150" s="1"/>
  <c r="K131"/>
  <c r="K109"/>
  <c r="K100"/>
  <c r="K89"/>
  <c r="K62"/>
  <c r="K61" s="1"/>
  <c r="K31"/>
  <c r="L328"/>
  <c r="L263"/>
  <c r="L231"/>
  <c r="L208"/>
  <c r="L178"/>
  <c r="L165"/>
  <c r="L160" s="1"/>
  <c r="L151"/>
  <c r="L150" s="1"/>
  <c r="L131"/>
  <c r="L109"/>
  <c r="L100"/>
  <c r="L89" s="1"/>
  <c r="L62"/>
  <c r="L61" s="1"/>
  <c r="L31"/>
  <c r="I328"/>
  <c r="I296"/>
  <c r="I263"/>
  <c r="I231"/>
  <c r="I230" s="1"/>
  <c r="I208"/>
  <c r="I178"/>
  <c r="I165"/>
  <c r="I160"/>
  <c r="I151"/>
  <c r="I150" s="1"/>
  <c r="I131"/>
  <c r="I109"/>
  <c r="I100"/>
  <c r="I89" s="1"/>
  <c r="I62"/>
  <c r="I61" s="1"/>
  <c r="I31"/>
  <c r="J160"/>
  <c r="J131"/>
  <c r="J109"/>
  <c r="J100"/>
  <c r="J89"/>
  <c r="J62"/>
  <c r="J61" s="1"/>
  <c r="J31"/>
  <c r="J296"/>
  <c r="J295" s="1"/>
  <c r="K177"/>
  <c r="J231"/>
  <c r="J230" s="1"/>
  <c r="J208"/>
  <c r="K328"/>
  <c r="K296"/>
  <c r="K295" s="1"/>
  <c r="K208"/>
  <c r="L295"/>
  <c r="K176" l="1"/>
  <c r="L30"/>
  <c r="L230"/>
  <c r="J30"/>
  <c r="J360" s="1"/>
  <c r="I177"/>
  <c r="I295"/>
  <c r="K30"/>
  <c r="K360" s="1"/>
  <c r="I30"/>
  <c r="L177"/>
  <c r="I360" l="1"/>
  <c r="L176"/>
  <c r="L360" s="1"/>
  <c r="I176"/>
</calcChain>
</file>

<file path=xl/sharedStrings.xml><?xml version="1.0" encoding="utf-8"?>
<sst xmlns="http://schemas.openxmlformats.org/spreadsheetml/2006/main" count="438" uniqueCount="275">
  <si>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</si>
  <si>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</si>
  <si>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</si>
  <si>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</si>
  <si>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</si>
  <si>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</si>
  <si>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Kranto pagrindinė mokykla, 191789019, Gargždai Kvietinių 28</t>
  </si>
  <si>
    <t>(įstaigos pavadinimas, kodas Juridinių asmenų registre, adresas)</t>
  </si>
  <si>
    <t>BIUDŽETO IŠLAIDŲ SĄMATOS VYKDYMO</t>
  </si>
  <si>
    <t>2021 M. BALANDŽIO MĖN. 30 D.</t>
  </si>
  <si>
    <t xml:space="preserve"> mėn.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</si>
  <si>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</si>
  <si>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</si>
  <si>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</si>
  <si>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</si>
  <si>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</si>
  <si>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</si>
  <si>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</si>
  <si>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</si>
  <si>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</si>
  <si>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</si>
  <si>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</si>
  <si>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</si>
  <si>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</si>
  <si>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</si>
  <si>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</si>
  <si>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</si>
  <si>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</si>
  <si>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</si>
  <si>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</si>
  <si>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</si>
  <si>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</si>
  <si>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</si>
  <si>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</si>
  <si>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</si>
  <si>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</si>
  <si>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</si>
  <si>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</si>
  <si>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</si>
  <si>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</si>
  <si>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</si>
  <si>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</si>
  <si>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</si>
  <si>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</si>
  <si>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</si>
  <si>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</si>
  <si>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</si>
  <si>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</si>
  <si>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</si>
  <si>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</si>
  <si>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</si>
  <si>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</si>
  <si>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</si>
  <si>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</si>
  <si>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</si>
  <si>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</si>
  <si>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</si>
  <si>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</si>
  <si>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</si>
  <si>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</si>
  <si>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</si>
  <si>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</si>
  <si>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</si>
  <si>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</si>
  <si>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</si>
  <si>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</si>
  <si>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</si>
  <si>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</si>
  <si>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</si>
  <si>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</si>
  <si>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</si>
  <si>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</si>
  <si>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</si>
  <si>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</si>
  <si>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</si>
  <si>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</si>
  <si>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</si>
  <si>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</si>
  <si>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</si>
  <si>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</si>
  <si>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</si>
  <si>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</si>
  <si>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</si>
  <si>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</si>
  <si>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</si>
  <si>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</si>
  <si>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</si>
  <si>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</si>
  <si>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</si>
  <si>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</si>
  <si>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</si>
  <si>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</si>
  <si>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</si>
  <si>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</si>
  <si>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</si>
  <si>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</si>
  <si>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</si>
  <si>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</si>
  <si>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</si>
  <si>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</si>
  <si>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</si>
  <si>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</si>
  <si>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</si>
  <si>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</si>
  <si>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</si>
  <si>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</si>
  <si>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</si>
  <si>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</si>
  <si>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</si>
  <si>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</si>
  <si>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</si>
  <si>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</si>
  <si>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</si>
  <si>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</si>
  <si>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</si>
  <si>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</si>
  <si>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</si>
  <si>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</si>
  <si>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</si>
  <si>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</si>
  <si>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</si>
  <si>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</si>
  <si>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</si>
  <si>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</si>
  <si>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</si>
  <si>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</si>
  <si>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</si>
  <si>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</si>
  <si>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</si>
  <si>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</si>
  <si>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</si>
  <si>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</si>
  <si>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</si>
  <si>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</si>
  <si>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</si>
  <si>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</si>
  <si>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</si>
  <si>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</si>
  <si>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</si>
  <si>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</si>
  <si>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</si>
  <si>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</si>
  <si>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</si>
  <si>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</si>
  <si>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</si>
  <si>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</si>
  <si>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</si>
  <si>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</si>
  <si>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</si>
  <si>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</si>
  <si>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</si>
  <si>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</si>
  <si>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</si>
  <si>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</si>
  <si>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</si>
  <si>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</si>
  <si>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</si>
  <si>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</si>
  <si>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</si>
  <si>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</si>
  <si>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</si>
  <si>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</si>
  <si>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</si>
  <si>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</si>
  <si>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</si>
  <si>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</si>
  <si>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</si>
  <si>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</si>
  <si>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</si>
  <si>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</si>
  <si>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</si>
  <si>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</si>
  <si>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</si>
  <si>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</si>
  <si>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</si>
  <si>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</si>
  <si>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</si>
  <si>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</si>
  <si>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</si>
  <si>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</si>
  <si>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</si>
  <si>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</si>
  <si>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</si>
  <si>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</si>
  <si>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</si>
  <si>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</si>
  <si>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</si>
  <si>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</si>
  <si>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</si>
  <si>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</si>
  <si>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</si>
  <si>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</si>
  <si>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</si>
  <si>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</si>
  <si>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</si>
  <si>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</si>
  <si>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</si>
  <si>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</si>
  <si>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</si>
  <si>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</si>
  <si>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</si>
  <si>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</si>
  <si>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</si>
  <si>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</si>
  <si>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</si>
  <si>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</si>
  <si>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</si>
  <si>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</si>
  <si>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</si>
  <si>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</si>
  <si>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</si>
  <si>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</si>
  <si>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</si>
  <si>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</si>
  <si>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</si>
  <si>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</si>
  <si>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</si>
  <si>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</si>
  <si>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</si>
  <si>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</si>
  <si>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</si>
  <si>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</si>
  <si>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</si>
  <si>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</si>
  <si>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</si>
  <si>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</si>
  <si>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Direktorius</t>
  </si>
  <si>
    <t>Egidijus Žiedas</t>
  </si>
  <si>
    <t xml:space="preserve">      (įstaigos vadovo ar jo įgalioto asmens pareigų  pavadinimas)</t>
  </si>
  <si>
    <t>(parašas)</t>
  </si>
  <si>
    <t>(vardas ir pavardė)</t>
  </si>
  <si>
    <t>Vyr.buhalterė</t>
  </si>
  <si>
    <t>Alma Kmitienė</t>
  </si>
  <si>
    <t xml:space="preserve">  (vyriausiasis buhalteris (buhalteris)/centralizuotos apskaitos įstaigos vadovas arba jo įgaliotas asmuo</t>
  </si>
  <si>
    <t>2021.05.04 Nr.__KR 4______________</t>
  </si>
  <si>
    <t xml:space="preserve">P A T V I R T I N T A </t>
  </si>
  <si>
    <t>Klaipėdos rajono savivaldybės</t>
  </si>
  <si>
    <t>administracijos direktoriaus</t>
  </si>
  <si>
    <t>Gargždų"Kranto" pagrindinė mokykla</t>
  </si>
  <si>
    <t>2018 m. vasario 6 d.</t>
  </si>
  <si>
    <t>(Įstaigos pavadinimas)</t>
  </si>
  <si>
    <t>įsakymu Nr.(5.1.1) AV - 306</t>
  </si>
  <si>
    <t>Gargždai Kvietinių 28 į.k.191789019</t>
  </si>
  <si>
    <t>(Registracijos kodas ir buveinės adresas)</t>
  </si>
  <si>
    <t>Metinė, ketvirtinė, mėnesinė</t>
  </si>
  <si>
    <t xml:space="preserve"> PAŽYMA APIE PAJAMAS UŽ PASLAUGAS IR NUOMĄ  2021-04-31 D. </t>
  </si>
  <si>
    <t>(Eur., euro cnt.)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</si>
  <si>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</si>
  <si>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</si>
  <si>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</si>
  <si>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</si>
  <si>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</si>
  <si>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</si>
  <si>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</si>
  <si>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</si>
  <si>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</si>
  <si>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</si>
  <si>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</si>
  <si>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</si>
  <si>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</si>
  <si>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</si>
  <si>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</si>
  <si>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</si>
  <si>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</si>
  <si>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</si>
  <si>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</si>
  <si>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</si>
  <si>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</si>
  <si>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</si>
  <si>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</si>
  <si>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</si>
  <si>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</si>
  <si>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>Įstaigos vadovas</t>
  </si>
  <si>
    <t>Vyriausiasis buhalteris</t>
  </si>
  <si>
    <t xml:space="preserve">  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</si>
</sst>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indexed="8"/>
      <name val="Calibri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2"/>
      <color indexed="8"/>
      <name val="Arial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0"/>
      <color indexed="8"/>
      <name val="Times New Roman"/>
    </font>
    <font>
      <vertAlign val="superscript"/>
      <sz val="12"/>
      <color indexed="8"/>
      <name val="Times New Roman"/>
    </font>
    <font>
      <sz val="8"/>
      <color indexed="8"/>
      <name val="Arial"/>
    </font>
    <font>
      <b/>
      <sz val="11"/>
      <color indexed="8"/>
      <name val="Times New Roman Baltic"/>
    </font>
    <font>
      <sz val="12"/>
      <color indexed="8"/>
      <name val="Times New Roman"/>
    </font>
    <font>
      <sz val="11"/>
      <color indexed="8"/>
      <name val="Times New Roman Baltic"/>
    </font>
    <font>
      <sz val="10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 Baltic"/>
    </font>
    <font>
      <sz val="9"/>
      <color indexed="8"/>
      <name val="Arial"/>
    </font>
    <font>
      <b/>
      <sz val="9"/>
      <color indexed="8"/>
      <name val="Arial"/>
    </font>
    <font>
      <b/>
      <sz val="9"/>
      <color indexed="8"/>
      <name val="Times New Roman"/>
    </font>
    <font>
      <sz val="10"/>
      <name val="Arial"/>
    </font>
    <font>
      <sz val="8"/>
      <name val="Arial"/>
    </font>
    <font>
      <b/>
      <sz val="10"/>
      <name val="Arial"/>
      <family val="2"/>
      <charset val="186"/>
    </font>
    <font>
      <sz val="9"/>
      <name val="Arial"/>
    </font>
    <font>
      <sz val="10"/>
      <name val="Arial"/>
      <family val="2"/>
      <charset val="186"/>
    </font>
    <font>
      <u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3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23" fillId="0" borderId="0"/>
  </cellStyleXfs>
  <cellXfs count="265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164" fontId="2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164" fontId="2" fillId="0" borderId="0" xfId="0" applyNumberFormat="1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wrapText="1"/>
    </xf>
    <xf numFmtId="164" fontId="3" fillId="0" borderId="0" xfId="0" applyNumberFormat="1" applyFont="1" applyFill="1" applyAlignment="1" applyProtection="1">
      <alignment horizontal="left"/>
    </xf>
    <xf numFmtId="3" fontId="1" fillId="0" borderId="1" xfId="0" applyNumberFormat="1" applyFont="1" applyFill="1" applyBorder="1" applyProtection="1"/>
    <xf numFmtId="0" fontId="3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1" fontId="1" fillId="0" borderId="1" xfId="0" applyNumberFormat="1" applyFont="1" applyFill="1" applyBorder="1" applyProtection="1"/>
    <xf numFmtId="3" fontId="1" fillId="0" borderId="2" xfId="0" applyNumberFormat="1" applyFont="1" applyFill="1" applyBorder="1" applyProtection="1"/>
    <xf numFmtId="0" fontId="3" fillId="0" borderId="3" xfId="0" applyFont="1" applyFill="1" applyBorder="1" applyAlignment="1" applyProtection="1">
      <alignment horizontal="right"/>
    </xf>
    <xf numFmtId="0" fontId="1" fillId="0" borderId="4" xfId="0" applyFont="1" applyFill="1" applyBorder="1" applyProtection="1"/>
    <xf numFmtId="0" fontId="1" fillId="0" borderId="1" xfId="0" applyFont="1" applyFill="1" applyBorder="1" applyProtection="1"/>
    <xf numFmtId="0" fontId="3" fillId="0" borderId="5" xfId="0" applyFont="1" applyFill="1" applyBorder="1" applyAlignment="1" applyProtection="1">
      <alignment horizontal="right"/>
    </xf>
    <xf numFmtId="0" fontId="1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right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top" wrapText="1"/>
    </xf>
    <xf numFmtId="0" fontId="8" fillId="0" borderId="8" xfId="0" applyFont="1" applyFill="1" applyBorder="1" applyAlignment="1" applyProtection="1">
      <alignment vertical="top" wrapText="1"/>
    </xf>
    <xf numFmtId="0" fontId="8" fillId="0" borderId="9" xfId="0" applyFont="1" applyFill="1" applyBorder="1" applyAlignment="1" applyProtection="1">
      <alignment vertical="top" wrapText="1"/>
    </xf>
    <xf numFmtId="0" fontId="8" fillId="0" borderId="8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0" fontId="8" fillId="0" borderId="7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vertical="top" wrapText="1"/>
    </xf>
    <xf numFmtId="0" fontId="1" fillId="0" borderId="6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8" fillId="0" borderId="6" xfId="0" applyFont="1" applyFill="1" applyBorder="1" applyAlignment="1" applyProtection="1">
      <alignment vertical="top" wrapText="1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" fillId="0" borderId="4" xfId="0" applyFont="1" applyFill="1" applyBorder="1" applyAlignment="1" applyProtection="1">
      <alignment vertical="top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0" fontId="8" fillId="0" borderId="12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vertical="top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1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vertical="top" wrapText="1"/>
    </xf>
    <xf numFmtId="2" fontId="1" fillId="0" borderId="14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horizontal="left" vertical="top" wrapTex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8" fillId="0" borderId="9" xfId="0" applyFont="1" applyFill="1" applyBorder="1" applyAlignment="1" applyProtection="1">
      <alignment vertical="center" wrapText="1"/>
    </xf>
    <xf numFmtId="2" fontId="1" fillId="2" borderId="8" xfId="0" applyNumberFormat="1" applyFont="1" applyFill="1" applyBorder="1" applyAlignment="1" applyProtection="1">
      <alignment horizontal="right" vertical="center"/>
    </xf>
    <xf numFmtId="2" fontId="1" fillId="2" borderId="4" xfId="0" applyNumberFormat="1" applyFont="1" applyFill="1" applyBorder="1" applyAlignment="1" applyProtection="1">
      <alignment horizontal="right" vertical="center"/>
    </xf>
    <xf numFmtId="2" fontId="1" fillId="2" borderId="1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center" vertical="top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15" xfId="0" applyNumberFormat="1" applyFont="1" applyFill="1" applyBorder="1" applyAlignment="1" applyProtection="1">
      <alignment horizontal="right" vertical="center" wrapText="1"/>
    </xf>
    <xf numFmtId="2" fontId="1" fillId="0" borderId="11" xfId="0" applyNumberFormat="1" applyFont="1" applyFill="1" applyBorder="1" applyAlignment="1" applyProtection="1">
      <alignment horizontal="right" vertical="center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9" fillId="0" borderId="14" xfId="0" applyFont="1" applyFill="1" applyBorder="1" applyAlignment="1" applyProtection="1">
      <alignment horizontal="center" vertical="top" wrapText="1"/>
    </xf>
    <xf numFmtId="0" fontId="10" fillId="0" borderId="8" xfId="0" applyFont="1" applyFill="1" applyBorder="1" applyAlignment="1" applyProtection="1">
      <alignment vertical="top" wrapText="1"/>
    </xf>
    <xf numFmtId="0" fontId="10" fillId="0" borderId="8" xfId="0" applyFont="1" applyFill="1" applyBorder="1" applyAlignment="1" applyProtection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Fill="1" applyBorder="1" applyProtection="1"/>
    <xf numFmtId="0" fontId="1" fillId="0" borderId="9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8" fillId="0" borderId="0" xfId="0" applyFont="1" applyFill="1" applyProtection="1"/>
    <xf numFmtId="164" fontId="1" fillId="0" borderId="5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Alignment="1" applyProtection="1">
      <alignment horizontal="right" vertical="center"/>
    </xf>
    <xf numFmtId="0" fontId="1" fillId="0" borderId="6" xfId="0" applyFont="1" applyFill="1" applyBorder="1" applyProtection="1"/>
    <xf numFmtId="164" fontId="1" fillId="0" borderId="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11" fillId="0" borderId="0" xfId="0" applyFont="1" applyFill="1" applyAlignment="1" applyProtection="1">
      <alignment horizontal="center" vertical="top"/>
    </xf>
    <xf numFmtId="0" fontId="11" fillId="0" borderId="6" xfId="0" applyFont="1" applyFill="1" applyBorder="1" applyAlignment="1" applyProtection="1">
      <alignment horizontal="center" vertical="top"/>
    </xf>
    <xf numFmtId="0" fontId="5" fillId="0" borderId="0" xfId="0" applyFont="1" applyFill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 vertical="top"/>
    </xf>
    <xf numFmtId="0" fontId="12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164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Fill="1" applyProtection="1"/>
    <xf numFmtId="0" fontId="1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justify" vertical="center"/>
    </xf>
    <xf numFmtId="0" fontId="1" fillId="0" borderId="0" xfId="0" applyFont="1" applyFill="1" applyAlignment="1" applyProtection="1">
      <alignment vertical="top"/>
    </xf>
    <xf numFmtId="164" fontId="1" fillId="3" borderId="7" xfId="0" applyNumberFormat="1" applyFont="1" applyFill="1" applyBorder="1" applyAlignment="1" applyProtection="1">
      <alignment horizontal="right" vertical="center" wrapText="1"/>
    </xf>
    <xf numFmtId="164" fontId="1" fillId="4" borderId="8" xfId="0" applyNumberFormat="1" applyFont="1" applyFill="1" applyBorder="1" applyAlignment="1" applyProtection="1">
      <alignment horizontal="right" vertical="center" wrapText="1"/>
    </xf>
    <xf numFmtId="0" fontId="1" fillId="0" borderId="6" xfId="0" applyFont="1" applyFill="1" applyBorder="1" applyProtection="1">
      <protection locked="0"/>
    </xf>
    <xf numFmtId="0" fontId="16" fillId="0" borderId="0" xfId="0" applyFont="1" applyFill="1" applyProtection="1"/>
    <xf numFmtId="3" fontId="1" fillId="0" borderId="10" xfId="0" applyNumberFormat="1" applyFont="1" applyFill="1" applyBorder="1" applyAlignment="1" applyProtection="1">
      <alignment horizontal="left"/>
      <protection locked="0"/>
    </xf>
    <xf numFmtId="3" fontId="1" fillId="0" borderId="8" xfId="0" applyNumberFormat="1" applyFont="1" applyFill="1" applyBorder="1" applyAlignment="1" applyProtection="1">
      <alignment horizontal="left"/>
    </xf>
    <xf numFmtId="3" fontId="1" fillId="0" borderId="1" xfId="0" applyNumberFormat="1" applyFont="1" applyFill="1" applyBorder="1" applyAlignment="1" applyProtection="1">
      <alignment horizontal="left"/>
    </xf>
    <xf numFmtId="0" fontId="17" fillId="0" borderId="0" xfId="0" applyFont="1" applyFill="1" applyAlignment="1" applyProtection="1">
      <alignment horizontal="lef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0" fontId="23" fillId="0" borderId="0" xfId="1"/>
    <xf numFmtId="0" fontId="23" fillId="0" borderId="0" xfId="1" applyAlignment="1"/>
    <xf numFmtId="0" fontId="23" fillId="0" borderId="16" xfId="1" applyBorder="1" applyAlignment="1"/>
    <xf numFmtId="0" fontId="23" fillId="0" borderId="0" xfId="1" applyBorder="1" applyAlignment="1"/>
    <xf numFmtId="0" fontId="25" fillId="0" borderId="0" xfId="1" applyFont="1" applyAlignment="1"/>
    <xf numFmtId="0" fontId="25" fillId="0" borderId="0" xfId="1" applyFont="1" applyAlignment="1">
      <alignment horizontal="left"/>
    </xf>
    <xf numFmtId="0" fontId="27" fillId="0" borderId="0" xfId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0" fontId="23" fillId="0" borderId="0" xfId="1" applyAlignment="1">
      <alignment horizontal="center"/>
    </xf>
    <xf numFmtId="0" fontId="24" fillId="0" borderId="0" xfId="1" applyFont="1" applyAlignment="1">
      <alignment horizontal="right"/>
    </xf>
    <xf numFmtId="0" fontId="23" fillId="0" borderId="0" xfId="1" applyBorder="1"/>
    <xf numFmtId="0" fontId="23" fillId="0" borderId="17" xfId="1" applyBorder="1"/>
    <xf numFmtId="0" fontId="23" fillId="0" borderId="18" xfId="1" applyBorder="1"/>
    <xf numFmtId="0" fontId="23" fillId="0" borderId="19" xfId="1" applyBorder="1"/>
    <xf numFmtId="0" fontId="25" fillId="0" borderId="17" xfId="1" applyFont="1" applyBorder="1"/>
    <xf numFmtId="0" fontId="25" fillId="0" borderId="20" xfId="1" applyFont="1" applyBorder="1" applyAlignment="1">
      <alignment horizontal="center"/>
    </xf>
    <xf numFmtId="0" fontId="23" fillId="0" borderId="21" xfId="1" applyBorder="1"/>
    <xf numFmtId="0" fontId="23" fillId="0" borderId="22" xfId="1" applyBorder="1"/>
    <xf numFmtId="0" fontId="25" fillId="0" borderId="25" xfId="1" applyFont="1" applyBorder="1" applyAlignment="1">
      <alignment horizontal="center"/>
    </xf>
    <xf numFmtId="0" fontId="25" fillId="0" borderId="0" xfId="1" applyFont="1" applyBorder="1" applyAlignment="1"/>
    <xf numFmtId="0" fontId="25" fillId="0" borderId="21" xfId="1" applyFont="1" applyBorder="1"/>
    <xf numFmtId="0" fontId="23" fillId="0" borderId="23" xfId="1" applyBorder="1"/>
    <xf numFmtId="0" fontId="23" fillId="0" borderId="16" xfId="1" applyBorder="1"/>
    <xf numFmtId="0" fontId="23" fillId="0" borderId="24" xfId="1" applyBorder="1"/>
    <xf numFmtId="0" fontId="23" fillId="0" borderId="20" xfId="1" applyBorder="1" applyAlignment="1">
      <alignment horizontal="center"/>
    </xf>
    <xf numFmtId="0" fontId="23" fillId="0" borderId="0" xfId="1" applyBorder="1" applyAlignment="1">
      <alignment horizontal="center"/>
    </xf>
    <xf numFmtId="0" fontId="23" fillId="0" borderId="0" xfId="1" applyAlignment="1">
      <alignment horizontal="left"/>
    </xf>
    <xf numFmtId="0" fontId="12" fillId="0" borderId="0" xfId="0" applyFont="1" applyFill="1" applyAlignment="1" applyProtection="1">
      <alignment horizontal="center" vertical="top"/>
    </xf>
    <xf numFmtId="0" fontId="3" fillId="0" borderId="5" xfId="0" applyFont="1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wrapTex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0" fontId="20" fillId="0" borderId="5" xfId="0" applyFont="1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6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wrapText="1"/>
    </xf>
    <xf numFmtId="0" fontId="22" fillId="0" borderId="8" xfId="0" applyFont="1" applyFill="1" applyBorder="1" applyAlignment="1" applyProtection="1">
      <alignment horizont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wrapText="1"/>
    </xf>
    <xf numFmtId="0" fontId="19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1" fillId="0" borderId="6" xfId="0" applyFont="1" applyFill="1" applyBorder="1" applyAlignment="1" applyProtection="1">
      <alignment horizontal="left" vertical="top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0" fontId="18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0" fillId="0" borderId="6" xfId="0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wrapText="1"/>
    </xf>
    <xf numFmtId="0" fontId="3" fillId="0" borderId="0" xfId="0" applyFont="1" applyFill="1" applyAlignment="1" applyProtection="1">
      <alignment horizontal="right"/>
    </xf>
    <xf numFmtId="0" fontId="24" fillId="0" borderId="18" xfId="1" applyFont="1" applyBorder="1" applyAlignment="1">
      <alignment horizontal="center"/>
    </xf>
    <xf numFmtId="0" fontId="23" fillId="0" borderId="0" xfId="1" applyBorder="1" applyAlignment="1">
      <alignment horizontal="left"/>
    </xf>
    <xf numFmtId="0" fontId="23" fillId="0" borderId="16" xfId="1" applyBorder="1" applyAlignment="1">
      <alignment horizontal="center"/>
    </xf>
    <xf numFmtId="0" fontId="23" fillId="0" borderId="20" xfId="1" applyBorder="1" applyAlignment="1">
      <alignment horizontal="center"/>
    </xf>
    <xf numFmtId="0" fontId="23" fillId="0" borderId="25" xfId="1" applyBorder="1" applyAlignment="1">
      <alignment horizontal="center"/>
    </xf>
    <xf numFmtId="0" fontId="23" fillId="0" borderId="17" xfId="1" applyBorder="1" applyAlignment="1">
      <alignment horizontal="left" wrapText="1"/>
    </xf>
    <xf numFmtId="0" fontId="23" fillId="0" borderId="18" xfId="1" applyBorder="1" applyAlignment="1">
      <alignment horizontal="left"/>
    </xf>
    <xf numFmtId="0" fontId="23" fillId="0" borderId="19" xfId="1" applyBorder="1" applyAlignment="1">
      <alignment horizontal="left"/>
    </xf>
    <xf numFmtId="0" fontId="23" fillId="0" borderId="23" xfId="1" applyBorder="1" applyAlignment="1">
      <alignment horizontal="left"/>
    </xf>
    <xf numFmtId="0" fontId="23" fillId="0" borderId="16" xfId="1" applyBorder="1" applyAlignment="1">
      <alignment horizontal="left"/>
    </xf>
    <xf numFmtId="0" fontId="23" fillId="0" borderId="24" xfId="1" applyBorder="1" applyAlignment="1">
      <alignment horizontal="left"/>
    </xf>
    <xf numFmtId="0" fontId="23" fillId="0" borderId="26" xfId="1" applyBorder="1" applyAlignment="1">
      <alignment horizontal="center"/>
    </xf>
    <xf numFmtId="0" fontId="23" fillId="0" borderId="17" xfId="1" applyBorder="1" applyAlignment="1">
      <alignment horizontal="center"/>
    </xf>
    <xf numFmtId="0" fontId="23" fillId="0" borderId="19" xfId="1" applyBorder="1" applyAlignment="1">
      <alignment horizontal="center"/>
    </xf>
    <xf numFmtId="0" fontId="23" fillId="0" borderId="23" xfId="1" applyBorder="1" applyAlignment="1">
      <alignment horizontal="center"/>
    </xf>
    <xf numFmtId="0" fontId="23" fillId="0" borderId="24" xfId="1" applyBorder="1" applyAlignment="1">
      <alignment horizontal="center"/>
    </xf>
    <xf numFmtId="2" fontId="23" fillId="0" borderId="17" xfId="1" applyNumberFormat="1" applyBorder="1" applyAlignment="1">
      <alignment horizontal="center"/>
    </xf>
    <xf numFmtId="2" fontId="23" fillId="0" borderId="19" xfId="1" applyNumberFormat="1" applyBorder="1" applyAlignment="1">
      <alignment horizontal="center"/>
    </xf>
    <xf numFmtId="2" fontId="23" fillId="0" borderId="23" xfId="1" applyNumberFormat="1" applyBorder="1" applyAlignment="1">
      <alignment horizontal="center"/>
    </xf>
    <xf numFmtId="2" fontId="23" fillId="0" borderId="24" xfId="1" applyNumberFormat="1" applyBorder="1" applyAlignment="1">
      <alignment horizontal="center"/>
    </xf>
    <xf numFmtId="0" fontId="23" fillId="0" borderId="27" xfId="1" applyFill="1" applyBorder="1" applyAlignment="1">
      <alignment horizontal="left" wrapText="1"/>
    </xf>
    <xf numFmtId="0" fontId="23" fillId="0" borderId="28" xfId="1" applyFill="1" applyBorder="1" applyAlignment="1">
      <alignment horizontal="left" wrapText="1"/>
    </xf>
    <xf numFmtId="0" fontId="23" fillId="0" borderId="29" xfId="1" applyFill="1" applyBorder="1" applyAlignment="1">
      <alignment horizontal="left" wrapText="1"/>
    </xf>
    <xf numFmtId="0" fontId="23" fillId="0" borderId="27" xfId="1" applyBorder="1" applyAlignment="1">
      <alignment horizontal="center"/>
    </xf>
    <xf numFmtId="0" fontId="23" fillId="0" borderId="29" xfId="1" applyBorder="1" applyAlignment="1">
      <alignment horizontal="center"/>
    </xf>
    <xf numFmtId="0" fontId="23" fillId="0" borderId="27" xfId="1" applyBorder="1" applyAlignment="1">
      <alignment horizontal="left" wrapText="1"/>
    </xf>
    <xf numFmtId="0" fontId="23" fillId="0" borderId="28" xfId="1" applyBorder="1" applyAlignment="1">
      <alignment horizontal="left" wrapText="1"/>
    </xf>
    <xf numFmtId="0" fontId="23" fillId="0" borderId="29" xfId="1" applyBorder="1" applyAlignment="1">
      <alignment horizontal="left" wrapText="1"/>
    </xf>
    <xf numFmtId="0" fontId="23" fillId="0" borderId="17" xfId="1" applyBorder="1" applyAlignment="1">
      <alignment wrapText="1"/>
    </xf>
    <xf numFmtId="0" fontId="23" fillId="0" borderId="18" xfId="1" applyBorder="1" applyAlignment="1"/>
    <xf numFmtId="0" fontId="23" fillId="0" borderId="19" xfId="1" applyBorder="1" applyAlignment="1"/>
    <xf numFmtId="0" fontId="23" fillId="0" borderId="17" xfId="1" applyBorder="1" applyAlignment="1">
      <alignment horizontal="left" vertical="center"/>
    </xf>
    <xf numFmtId="0" fontId="23" fillId="0" borderId="18" xfId="1" applyBorder="1" applyAlignment="1">
      <alignment horizontal="left" vertical="center"/>
    </xf>
    <xf numFmtId="0" fontId="23" fillId="0" borderId="19" xfId="1" applyBorder="1" applyAlignment="1">
      <alignment horizontal="left" vertical="center"/>
    </xf>
    <xf numFmtId="0" fontId="23" fillId="0" borderId="23" xfId="1" applyBorder="1" applyAlignment="1">
      <alignment horizontal="left" vertical="center"/>
    </xf>
    <xf numFmtId="0" fontId="23" fillId="0" borderId="16" xfId="1" applyBorder="1" applyAlignment="1">
      <alignment horizontal="left" vertical="center"/>
    </xf>
    <xf numFmtId="0" fontId="23" fillId="0" borderId="24" xfId="1" applyBorder="1" applyAlignment="1">
      <alignment horizontal="left" vertical="center"/>
    </xf>
    <xf numFmtId="0" fontId="25" fillId="0" borderId="20" xfId="1" applyFont="1" applyBorder="1" applyAlignment="1">
      <alignment horizontal="center"/>
    </xf>
    <xf numFmtId="0" fontId="25" fillId="0" borderId="26" xfId="1" applyFont="1" applyBorder="1" applyAlignment="1">
      <alignment horizontal="center"/>
    </xf>
    <xf numFmtId="0" fontId="25" fillId="0" borderId="17" xfId="1" applyFont="1" applyBorder="1" applyAlignment="1">
      <alignment horizontal="center"/>
    </xf>
    <xf numFmtId="0" fontId="25" fillId="0" borderId="19" xfId="1" applyFont="1" applyBorder="1" applyAlignment="1">
      <alignment horizontal="center"/>
    </xf>
    <xf numFmtId="0" fontId="25" fillId="0" borderId="21" xfId="1" applyFont="1" applyBorder="1" applyAlignment="1">
      <alignment horizontal="center"/>
    </xf>
    <xf numFmtId="0" fontId="25" fillId="0" borderId="22" xfId="1" applyFont="1" applyBorder="1" applyAlignment="1">
      <alignment horizontal="center"/>
    </xf>
    <xf numFmtId="0" fontId="23" fillId="0" borderId="22" xfId="1" applyBorder="1"/>
    <xf numFmtId="0" fontId="25" fillId="0" borderId="23" xfId="1" applyFont="1" applyBorder="1" applyAlignment="1">
      <alignment horizontal="center"/>
    </xf>
    <xf numFmtId="0" fontId="25" fillId="0" borderId="24" xfId="1" applyFont="1" applyBorder="1" applyAlignment="1">
      <alignment horizontal="center"/>
    </xf>
    <xf numFmtId="0" fontId="23" fillId="0" borderId="24" xfId="1" applyBorder="1"/>
    <xf numFmtId="0" fontId="23" fillId="0" borderId="0" xfId="1" applyAlignment="1">
      <alignment horizontal="center"/>
    </xf>
    <xf numFmtId="14" fontId="27" fillId="0" borderId="16" xfId="1" applyNumberFormat="1" applyFont="1" applyBorder="1" applyAlignment="1">
      <alignment horizontal="center"/>
    </xf>
    <xf numFmtId="0" fontId="28" fillId="0" borderId="16" xfId="1" applyFont="1" applyBorder="1" applyAlignment="1">
      <alignment horizontal="center"/>
    </xf>
    <xf numFmtId="0" fontId="25" fillId="0" borderId="18" xfId="1" applyFont="1" applyBorder="1" applyAlignment="1">
      <alignment horizontal="center"/>
    </xf>
    <xf numFmtId="0" fontId="23" fillId="0" borderId="19" xfId="1" applyBorder="1"/>
    <xf numFmtId="0" fontId="25" fillId="0" borderId="0" xfId="1" applyFont="1" applyBorder="1" applyAlignment="1">
      <alignment horizontal="center"/>
    </xf>
    <xf numFmtId="0" fontId="25" fillId="0" borderId="16" xfId="1" applyFont="1" applyBorder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5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49" zoomScaleNormal="100" workbookViewId="0">
      <selection activeCell="G19" sqref="G19"/>
    </sheetView>
  </sheetViews>
  <sheetFormatPr defaultRowHeight="1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28515625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6" t="s">
        <v>0</v>
      </c>
      <c r="K1" s="6"/>
      <c r="L1" s="6"/>
      <c r="M1" s="132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6" t="s">
        <v>1</v>
      </c>
      <c r="K2" s="6"/>
      <c r="L2" s="6"/>
      <c r="M2" s="132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6" t="s">
        <v>2</v>
      </c>
      <c r="K3" s="6"/>
      <c r="L3" s="6"/>
      <c r="M3" s="132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6" t="s">
        <v>4</v>
      </c>
      <c r="K4" s="6"/>
      <c r="L4" s="6"/>
      <c r="M4" s="132"/>
      <c r="N4" s="133"/>
      <c r="O4" s="133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6" t="s">
        <v>5</v>
      </c>
      <c r="K5" s="6"/>
      <c r="L5" s="6"/>
      <c r="M5" s="132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.75" customHeight="1">
      <c r="G6" s="141" t="s">
        <v>6</v>
      </c>
      <c r="H6" s="6"/>
      <c r="I6" s="6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9" customHeight="1">
      <c r="A7" s="197" t="s">
        <v>7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30"/>
      <c r="B8" s="131"/>
      <c r="C8" s="131"/>
      <c r="D8" s="131"/>
      <c r="E8" s="131"/>
      <c r="F8" s="131"/>
      <c r="G8" s="199" t="s">
        <v>8</v>
      </c>
      <c r="H8" s="199"/>
      <c r="I8" s="199"/>
      <c r="J8" s="199"/>
      <c r="K8" s="199"/>
      <c r="L8" s="131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90" t="s">
        <v>9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2.75" customHeight="1">
      <c r="G10" s="191" t="s">
        <v>10</v>
      </c>
      <c r="H10" s="191"/>
      <c r="I10" s="191"/>
      <c r="J10" s="191"/>
      <c r="K10" s="191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1.25" customHeight="1">
      <c r="G11" s="200" t="s">
        <v>11</v>
      </c>
      <c r="H11" s="200"/>
      <c r="I11" s="200"/>
      <c r="J11" s="200"/>
      <c r="K11" s="20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hidden="1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90" t="s">
        <v>12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hidden="1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91" t="s">
        <v>234</v>
      </c>
      <c r="H15" s="191"/>
      <c r="I15" s="191"/>
      <c r="J15" s="191"/>
      <c r="K15" s="191"/>
    </row>
    <row r="16" spans="1:36" ht="11.25" customHeight="1">
      <c r="G16" s="192" t="s">
        <v>13</v>
      </c>
      <c r="H16" s="192"/>
      <c r="I16" s="192"/>
      <c r="J16" s="192"/>
      <c r="K16" s="192"/>
    </row>
    <row r="17" spans="1:17" ht="0.75" customHeight="1">
      <c r="B17"/>
      <c r="C17"/>
      <c r="D17"/>
      <c r="E17" s="201"/>
      <c r="F17" s="201"/>
      <c r="G17" s="201"/>
      <c r="H17" s="201"/>
      <c r="I17" s="201"/>
      <c r="J17" s="201"/>
      <c r="K17" s="201"/>
      <c r="L17"/>
    </row>
    <row r="18" spans="1:17" ht="12" customHeight="1">
      <c r="A18" s="202" t="s">
        <v>14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6"/>
      <c r="F21" s="17"/>
      <c r="I21" s="18"/>
      <c r="J21" s="18"/>
      <c r="K21" s="19" t="s">
        <v>17</v>
      </c>
      <c r="L21" s="16"/>
      <c r="M21" s="134"/>
    </row>
    <row r="22" spans="1:17" ht="14.25" customHeight="1">
      <c r="A22" s="203"/>
      <c r="B22" s="203"/>
      <c r="C22" s="203"/>
      <c r="D22" s="203"/>
      <c r="E22" s="203"/>
      <c r="F22" s="203"/>
      <c r="G22" s="203"/>
      <c r="H22" s="203"/>
      <c r="I22" s="203"/>
      <c r="K22" s="19" t="s">
        <v>18</v>
      </c>
      <c r="L22" s="20" t="s">
        <v>19</v>
      </c>
      <c r="M22" s="134"/>
    </row>
    <row r="23" spans="1:17" ht="14.25" customHeight="1">
      <c r="A23" s="203" t="s">
        <v>20</v>
      </c>
      <c r="B23" s="203"/>
      <c r="C23" s="203"/>
      <c r="D23" s="203"/>
      <c r="E23" s="203"/>
      <c r="F23" s="203"/>
      <c r="G23" s="203"/>
      <c r="H23" s="203"/>
      <c r="I23" s="203"/>
      <c r="J23" s="129" t="s">
        <v>21</v>
      </c>
      <c r="K23" s="21"/>
      <c r="L23" s="16"/>
      <c r="M23" s="134"/>
    </row>
    <row r="24" spans="1:17" ht="12.75" customHeight="1">
      <c r="F24" s="1"/>
      <c r="G24" s="22" t="s">
        <v>22</v>
      </c>
      <c r="H24" s="23"/>
      <c r="I24" s="24"/>
      <c r="J24" s="25"/>
      <c r="K24" s="16"/>
      <c r="L24" s="16"/>
      <c r="M24" s="134"/>
    </row>
    <row r="25" spans="1:17" ht="13.5" customHeight="1">
      <c r="F25" s="1"/>
      <c r="G25" s="206" t="s">
        <v>23</v>
      </c>
      <c r="H25" s="206"/>
      <c r="I25" s="142"/>
      <c r="J25" s="143"/>
      <c r="K25" s="144"/>
      <c r="L25" s="144"/>
      <c r="M25" s="134"/>
    </row>
    <row r="26" spans="1:17">
      <c r="A26" s="193"/>
      <c r="B26" s="193"/>
      <c r="C26" s="193"/>
      <c r="D26" s="193"/>
      <c r="E26" s="193"/>
      <c r="F26" s="193"/>
      <c r="G26" s="193"/>
      <c r="H26" s="193"/>
      <c r="I26" s="193"/>
      <c r="J26" s="26"/>
      <c r="K26" s="27"/>
      <c r="L26" s="28" t="s">
        <v>24</v>
      </c>
      <c r="M26" s="135"/>
    </row>
    <row r="27" spans="1:17" ht="24" customHeight="1">
      <c r="A27" s="178" t="s">
        <v>25</v>
      </c>
      <c r="B27" s="179"/>
      <c r="C27" s="179"/>
      <c r="D27" s="179"/>
      <c r="E27" s="179"/>
      <c r="F27" s="179"/>
      <c r="G27" s="182" t="s">
        <v>26</v>
      </c>
      <c r="H27" s="184" t="s">
        <v>27</v>
      </c>
      <c r="I27" s="186" t="s">
        <v>28</v>
      </c>
      <c r="J27" s="187"/>
      <c r="K27" s="188" t="s">
        <v>29</v>
      </c>
      <c r="L27" s="204" t="s">
        <v>30</v>
      </c>
      <c r="M27" s="135"/>
    </row>
    <row r="28" spans="1:17" ht="46.5" customHeight="1">
      <c r="A28" s="180"/>
      <c r="B28" s="181"/>
      <c r="C28" s="181"/>
      <c r="D28" s="181"/>
      <c r="E28" s="181"/>
      <c r="F28" s="181"/>
      <c r="G28" s="183"/>
      <c r="H28" s="185"/>
      <c r="I28" s="29" t="s">
        <v>31</v>
      </c>
      <c r="J28" s="30" t="s">
        <v>32</v>
      </c>
      <c r="K28" s="189"/>
      <c r="L28" s="205"/>
    </row>
    <row r="29" spans="1:17" ht="11.25" customHeight="1">
      <c r="A29" s="194" t="s">
        <v>33</v>
      </c>
      <c r="B29" s="195"/>
      <c r="C29" s="195"/>
      <c r="D29" s="195"/>
      <c r="E29" s="195"/>
      <c r="F29" s="196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1942600</v>
      </c>
      <c r="J30" s="41">
        <f>SUM(J31+J42+J61+J82+J89+J109+J131+J150+J160)</f>
        <v>1012300</v>
      </c>
      <c r="K30" s="42">
        <f>SUM(K31+K42+K61+K82+K89+K109+K131+K150+K160)</f>
        <v>475685.51</v>
      </c>
      <c r="L30" s="41">
        <f>SUM(L31+L42+L61+L82+L89+L109+L131+L150+L160)</f>
        <v>475685.51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1714800</v>
      </c>
      <c r="J31" s="41">
        <f>SUM(J32+J38)</f>
        <v>879300</v>
      </c>
      <c r="K31" s="49">
        <f>SUM(K32+K38)</f>
        <v>437129.25</v>
      </c>
      <c r="L31" s="50">
        <f>SUM(L32+L38)</f>
        <v>437129.25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1690300</v>
      </c>
      <c r="J32" s="41">
        <f>SUM(J33)</f>
        <v>866600</v>
      </c>
      <c r="K32" s="42">
        <f>SUM(K33)</f>
        <v>429690.06</v>
      </c>
      <c r="L32" s="41">
        <f>SUM(L33)</f>
        <v>429690.06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1690300</v>
      </c>
      <c r="J33" s="41">
        <f t="shared" ref="J33:L34" si="0">SUM(J34)</f>
        <v>866600</v>
      </c>
      <c r="K33" s="41">
        <f t="shared" si="0"/>
        <v>429690.06</v>
      </c>
      <c r="L33" s="41">
        <f t="shared" si="0"/>
        <v>429690.06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1690300</v>
      </c>
      <c r="J34" s="42">
        <f t="shared" si="0"/>
        <v>866600</v>
      </c>
      <c r="K34" s="42">
        <f t="shared" si="0"/>
        <v>429690.06</v>
      </c>
      <c r="L34" s="42">
        <f t="shared" si="0"/>
        <v>429690.06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1690300</v>
      </c>
      <c r="J35" s="57">
        <v>866600</v>
      </c>
      <c r="K35" s="57">
        <v>429690.06</v>
      </c>
      <c r="L35" s="57">
        <v>429690.06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24500</v>
      </c>
      <c r="J38" s="41">
        <f t="shared" si="1"/>
        <v>12700</v>
      </c>
      <c r="K38" s="42">
        <f t="shared" si="1"/>
        <v>7439.19</v>
      </c>
      <c r="L38" s="41">
        <f t="shared" si="1"/>
        <v>7439.19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24500</v>
      </c>
      <c r="J39" s="41">
        <f t="shared" si="1"/>
        <v>12700</v>
      </c>
      <c r="K39" s="41">
        <f t="shared" si="1"/>
        <v>7439.19</v>
      </c>
      <c r="L39" s="41">
        <f t="shared" si="1"/>
        <v>7439.19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24500</v>
      </c>
      <c r="J40" s="41">
        <f t="shared" si="1"/>
        <v>12700</v>
      </c>
      <c r="K40" s="41">
        <f t="shared" si="1"/>
        <v>7439.19</v>
      </c>
      <c r="L40" s="41">
        <f t="shared" si="1"/>
        <v>7439.19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24500</v>
      </c>
      <c r="J41" s="57">
        <v>12700</v>
      </c>
      <c r="K41" s="57">
        <v>7439.19</v>
      </c>
      <c r="L41" s="57">
        <v>7439.19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208300</v>
      </c>
      <c r="J42" s="62">
        <f t="shared" si="2"/>
        <v>121100</v>
      </c>
      <c r="K42" s="61">
        <f t="shared" si="2"/>
        <v>34583.440000000002</v>
      </c>
      <c r="L42" s="61">
        <f t="shared" si="2"/>
        <v>34583.440000000002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208300</v>
      </c>
      <c r="J43" s="42">
        <f t="shared" si="2"/>
        <v>121100</v>
      </c>
      <c r="K43" s="41">
        <f t="shared" si="2"/>
        <v>34583.440000000002</v>
      </c>
      <c r="L43" s="42">
        <f t="shared" si="2"/>
        <v>34583.440000000002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208300</v>
      </c>
      <c r="J44" s="42">
        <f t="shared" si="2"/>
        <v>121100</v>
      </c>
      <c r="K44" s="50">
        <f t="shared" si="2"/>
        <v>34583.440000000002</v>
      </c>
      <c r="L44" s="50">
        <f t="shared" si="2"/>
        <v>34583.440000000002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208300</v>
      </c>
      <c r="J45" s="68">
        <f>SUM(J46:J60)</f>
        <v>121100</v>
      </c>
      <c r="K45" s="69">
        <f>SUM(K46:K60)</f>
        <v>34583.440000000002</v>
      </c>
      <c r="L45" s="69">
        <f>SUM(L46:L60)</f>
        <v>34583.440000000002</v>
      </c>
      <c r="Q45" s="136"/>
      <c r="R45" s="136"/>
    </row>
    <row r="46" spans="1:19" ht="15.75" customHeight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62000</v>
      </c>
      <c r="J46" s="57">
        <v>30000</v>
      </c>
      <c r="K46" s="57">
        <v>2133.33</v>
      </c>
      <c r="L46" s="57">
        <v>2133.33</v>
      </c>
      <c r="Q46" s="136"/>
      <c r="R46" s="136"/>
    </row>
    <row r="47" spans="1:19" ht="26.25" customHeight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900</v>
      </c>
      <c r="J47" s="57">
        <v>500</v>
      </c>
      <c r="K47" s="57">
        <v>9.8000000000000007</v>
      </c>
      <c r="L47" s="57">
        <v>9.8000000000000007</v>
      </c>
      <c r="Q47" s="136"/>
      <c r="R47" s="136"/>
    </row>
    <row r="48" spans="1:19" ht="26.2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2000</v>
      </c>
      <c r="J48" s="57">
        <v>900</v>
      </c>
      <c r="K48" s="57">
        <v>643.72</v>
      </c>
      <c r="L48" s="57">
        <v>643.72</v>
      </c>
      <c r="Q48" s="136"/>
      <c r="R48" s="136"/>
    </row>
    <row r="49" spans="1:19" ht="27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16300</v>
      </c>
      <c r="J49" s="57">
        <v>8000</v>
      </c>
      <c r="K49" s="57">
        <v>2858.81</v>
      </c>
      <c r="L49" s="57">
        <v>2858.81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customHeight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1400</v>
      </c>
      <c r="J51" s="57">
        <v>900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customHeight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13500</v>
      </c>
      <c r="J54" s="57">
        <v>11500</v>
      </c>
      <c r="K54" s="57">
        <v>1275.71</v>
      </c>
      <c r="L54" s="57">
        <v>1275.71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22300</v>
      </c>
      <c r="J55" s="57">
        <v>12400</v>
      </c>
      <c r="K55" s="57">
        <v>3734.95</v>
      </c>
      <c r="L55" s="57">
        <v>3734.95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customHeight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37000</v>
      </c>
      <c r="J57" s="57">
        <v>24000</v>
      </c>
      <c r="K57" s="57">
        <v>17729.95</v>
      </c>
      <c r="L57" s="57">
        <v>17729.95</v>
      </c>
      <c r="Q57" s="136"/>
      <c r="R57" s="136"/>
    </row>
    <row r="58" spans="1:19" ht="27.7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17200</v>
      </c>
      <c r="J58" s="57">
        <v>12200</v>
      </c>
      <c r="K58" s="57">
        <v>2278.12</v>
      </c>
      <c r="L58" s="57">
        <v>2278.12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35700</v>
      </c>
      <c r="J60" s="57">
        <v>20700</v>
      </c>
      <c r="K60" s="57">
        <v>3919.05</v>
      </c>
      <c r="L60" s="57">
        <v>3919.05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>I101+I105</f>
        <v>0</v>
      </c>
      <c r="J100" s="41">
        <f>J101+J105</f>
        <v>0</v>
      </c>
      <c r="K100" s="41">
        <f>K101+K105</f>
        <v>0</v>
      </c>
      <c r="L100" s="41">
        <f>L101+L105</f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>I102</f>
        <v>0</v>
      </c>
      <c r="J101" s="81">
        <f>J102</f>
        <v>0</v>
      </c>
      <c r="K101" s="42">
        <f>K102</f>
        <v>0</v>
      </c>
      <c r="L101" s="41">
        <f>L102</f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7">I111</f>
        <v>0</v>
      </c>
      <c r="J110" s="83">
        <f t="shared" si="7"/>
        <v>0</v>
      </c>
      <c r="K110" s="49">
        <f t="shared" si="7"/>
        <v>0</v>
      </c>
      <c r="L110" s="50">
        <f t="shared" si="7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7"/>
        <v>0</v>
      </c>
      <c r="J111" s="81">
        <f t="shared" si="7"/>
        <v>0</v>
      </c>
      <c r="K111" s="42">
        <f t="shared" si="7"/>
        <v>0</v>
      </c>
      <c r="L111" s="41">
        <f t="shared" si="7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8">I116</f>
        <v>0</v>
      </c>
      <c r="J115" s="81">
        <f t="shared" si="8"/>
        <v>0</v>
      </c>
      <c r="K115" s="42">
        <f t="shared" si="8"/>
        <v>0</v>
      </c>
      <c r="L115" s="41">
        <f t="shared" si="8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8"/>
        <v>0</v>
      </c>
      <c r="J116" s="81">
        <f t="shared" si="8"/>
        <v>0</v>
      </c>
      <c r="K116" s="42">
        <f t="shared" si="8"/>
        <v>0</v>
      </c>
      <c r="L116" s="41">
        <f t="shared" si="8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8"/>
        <v>0</v>
      </c>
      <c r="J117" s="91">
        <f t="shared" si="8"/>
        <v>0</v>
      </c>
      <c r="K117" s="92">
        <f t="shared" si="8"/>
        <v>0</v>
      </c>
      <c r="L117" s="90">
        <f t="shared" si="8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9">I120</f>
        <v>0</v>
      </c>
      <c r="J119" s="82">
        <f t="shared" si="9"/>
        <v>0</v>
      </c>
      <c r="K119" s="62">
        <f t="shared" si="9"/>
        <v>0</v>
      </c>
      <c r="L119" s="61">
        <f t="shared" si="9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9"/>
        <v>0</v>
      </c>
      <c r="J120" s="81">
        <f t="shared" si="9"/>
        <v>0</v>
      </c>
      <c r="K120" s="42">
        <f t="shared" si="9"/>
        <v>0</v>
      </c>
      <c r="L120" s="41">
        <f t="shared" si="9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9"/>
        <v>0</v>
      </c>
      <c r="J121" s="81">
        <f t="shared" si="9"/>
        <v>0</v>
      </c>
      <c r="K121" s="42">
        <f t="shared" si="9"/>
        <v>0</v>
      </c>
      <c r="L121" s="41">
        <f t="shared" si="9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0">I124</f>
        <v>0</v>
      </c>
      <c r="J123" s="82">
        <f t="shared" si="10"/>
        <v>0</v>
      </c>
      <c r="K123" s="62">
        <f t="shared" si="10"/>
        <v>0</v>
      </c>
      <c r="L123" s="61">
        <f t="shared" si="10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0"/>
        <v>0</v>
      </c>
      <c r="J124" s="81">
        <f t="shared" si="10"/>
        <v>0</v>
      </c>
      <c r="K124" s="42">
        <f t="shared" si="10"/>
        <v>0</v>
      </c>
      <c r="L124" s="41">
        <f t="shared" si="10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0"/>
        <v>0</v>
      </c>
      <c r="J125" s="81">
        <f t="shared" si="10"/>
        <v>0</v>
      </c>
      <c r="K125" s="42">
        <f t="shared" si="10"/>
        <v>0</v>
      </c>
      <c r="L125" s="41">
        <f t="shared" si="10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1">I128</f>
        <v>0</v>
      </c>
      <c r="J127" s="94">
        <f t="shared" si="11"/>
        <v>0</v>
      </c>
      <c r="K127" s="69">
        <f t="shared" si="11"/>
        <v>0</v>
      </c>
      <c r="L127" s="68">
        <f t="shared" si="11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1"/>
        <v>0</v>
      </c>
      <c r="J128" s="81">
        <f t="shared" si="11"/>
        <v>0</v>
      </c>
      <c r="K128" s="42">
        <f t="shared" si="11"/>
        <v>0</v>
      </c>
      <c r="L128" s="41">
        <f t="shared" si="11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1"/>
        <v>0</v>
      </c>
      <c r="J129" s="81">
        <f t="shared" si="11"/>
        <v>0</v>
      </c>
      <c r="K129" s="42">
        <f t="shared" si="11"/>
        <v>0</v>
      </c>
      <c r="L129" s="41">
        <f t="shared" si="11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19500</v>
      </c>
      <c r="J131" s="81">
        <f>SUM(J132+J137+J145)</f>
        <v>11900</v>
      </c>
      <c r="K131" s="42">
        <f>SUM(K132+K137+K145)</f>
        <v>3972.82</v>
      </c>
      <c r="L131" s="41">
        <f>SUM(L132+L137+L145)</f>
        <v>3972.82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2">I133</f>
        <v>0</v>
      </c>
      <c r="J132" s="81">
        <f t="shared" si="12"/>
        <v>0</v>
      </c>
      <c r="K132" s="42">
        <f t="shared" si="12"/>
        <v>0</v>
      </c>
      <c r="L132" s="41">
        <f t="shared" si="12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2"/>
        <v>0</v>
      </c>
      <c r="J133" s="81">
        <f t="shared" si="12"/>
        <v>0</v>
      </c>
      <c r="K133" s="42">
        <f t="shared" si="12"/>
        <v>0</v>
      </c>
      <c r="L133" s="41">
        <f t="shared" si="12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3">I138</f>
        <v>6800</v>
      </c>
      <c r="J137" s="83">
        <f t="shared" si="13"/>
        <v>3800</v>
      </c>
      <c r="K137" s="49">
        <f t="shared" si="13"/>
        <v>0</v>
      </c>
      <c r="L137" s="50">
        <f t="shared" si="13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3"/>
        <v>6800</v>
      </c>
      <c r="J138" s="81">
        <f t="shared" si="13"/>
        <v>3800</v>
      </c>
      <c r="K138" s="42">
        <f t="shared" si="13"/>
        <v>0</v>
      </c>
      <c r="L138" s="41">
        <f t="shared" si="13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6800</v>
      </c>
      <c r="J139" s="81">
        <f>SUM(J140:J141)</f>
        <v>3800</v>
      </c>
      <c r="K139" s="42">
        <f>SUM(K140:K141)</f>
        <v>0</v>
      </c>
      <c r="L139" s="41">
        <f>SUM(L140:L141)</f>
        <v>0</v>
      </c>
    </row>
    <row r="140" spans="1:12" ht="12" customHeight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6800</v>
      </c>
      <c r="J140" s="57">
        <v>3800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4">I146</f>
        <v>12700</v>
      </c>
      <c r="J145" s="81">
        <f t="shared" si="14"/>
        <v>8100</v>
      </c>
      <c r="K145" s="42">
        <f t="shared" si="14"/>
        <v>3972.82</v>
      </c>
      <c r="L145" s="41">
        <f t="shared" si="14"/>
        <v>3972.82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4"/>
        <v>12700</v>
      </c>
      <c r="J146" s="94">
        <f t="shared" si="14"/>
        <v>8100</v>
      </c>
      <c r="K146" s="69">
        <f t="shared" si="14"/>
        <v>3972.82</v>
      </c>
      <c r="L146" s="68">
        <f t="shared" si="14"/>
        <v>3972.82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12700</v>
      </c>
      <c r="J147" s="81">
        <f>SUM(J148:J149)</f>
        <v>8100</v>
      </c>
      <c r="K147" s="42">
        <f>SUM(K148:K149)</f>
        <v>3972.82</v>
      </c>
      <c r="L147" s="41">
        <f>SUM(L148:L149)</f>
        <v>3972.82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12700</v>
      </c>
      <c r="J148" s="95">
        <v>8100</v>
      </c>
      <c r="K148" s="95">
        <v>3972.82</v>
      </c>
      <c r="L148" s="95">
        <v>3972.82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5">I158</f>
        <v>0</v>
      </c>
      <c r="J157" s="81">
        <f t="shared" si="15"/>
        <v>0</v>
      </c>
      <c r="K157" s="42">
        <f t="shared" si="15"/>
        <v>0</v>
      </c>
      <c r="L157" s="41">
        <f t="shared" si="15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5"/>
        <v>0</v>
      </c>
      <c r="J158" s="81">
        <f t="shared" si="15"/>
        <v>0</v>
      </c>
      <c r="K158" s="42">
        <f t="shared" si="15"/>
        <v>0</v>
      </c>
      <c r="L158" s="41">
        <f t="shared" si="15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6">I162</f>
        <v>0</v>
      </c>
      <c r="J161" s="81">
        <f t="shared" si="16"/>
        <v>0</v>
      </c>
      <c r="K161" s="42">
        <f t="shared" si="16"/>
        <v>0</v>
      </c>
      <c r="L161" s="41">
        <f t="shared" si="16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6"/>
        <v>0</v>
      </c>
      <c r="J162" s="82">
        <f t="shared" si="16"/>
        <v>0</v>
      </c>
      <c r="K162" s="62">
        <f t="shared" si="16"/>
        <v>0</v>
      </c>
      <c r="L162" s="61">
        <f t="shared" si="16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6"/>
        <v>0</v>
      </c>
      <c r="J163" s="81">
        <f t="shared" si="16"/>
        <v>0</v>
      </c>
      <c r="K163" s="42">
        <f t="shared" si="16"/>
        <v>0</v>
      </c>
      <c r="L163" s="41">
        <f t="shared" si="16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27" customHeight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1500</v>
      </c>
      <c r="J176" s="81">
        <f>SUM(J177+J230+J295)</f>
        <v>1500</v>
      </c>
      <c r="K176" s="42">
        <f>SUM(K177+K230+K295)</f>
        <v>0</v>
      </c>
      <c r="L176" s="41">
        <f>SUM(L177+L230+L295)</f>
        <v>0</v>
      </c>
    </row>
    <row r="177" spans="1:16" ht="27" customHeight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1500</v>
      </c>
      <c r="J177" s="61">
        <f>SUM(J178+J201+J208+J220+J224)</f>
        <v>1500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1500</v>
      </c>
      <c r="J178" s="81">
        <f>SUM(J179+J182+J187+J193+J198)</f>
        <v>1500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7">I180</f>
        <v>0</v>
      </c>
      <c r="J179" s="82">
        <f t="shared" si="17"/>
        <v>0</v>
      </c>
      <c r="K179" s="62">
        <f t="shared" si="17"/>
        <v>0</v>
      </c>
      <c r="L179" s="61">
        <f t="shared" si="17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7"/>
        <v>0</v>
      </c>
      <c r="J180" s="41">
        <f t="shared" si="17"/>
        <v>0</v>
      </c>
      <c r="K180" s="41">
        <f t="shared" si="17"/>
        <v>0</v>
      </c>
      <c r="L180" s="41">
        <f t="shared" si="17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1500</v>
      </c>
      <c r="J187" s="81">
        <f>J188</f>
        <v>1500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8">SUM(I189:I192)</f>
        <v>1500</v>
      </c>
      <c r="J188" s="41">
        <f t="shared" si="18"/>
        <v>1500</v>
      </c>
      <c r="K188" s="41">
        <f t="shared" si="18"/>
        <v>0</v>
      </c>
      <c r="L188" s="41">
        <f t="shared" si="18"/>
        <v>0</v>
      </c>
      <c r="M188" s="41">
        <f t="shared" si="18"/>
        <v>0</v>
      </c>
      <c r="N188" s="41">
        <f t="shared" si="18"/>
        <v>0</v>
      </c>
      <c r="O188" s="41">
        <f t="shared" si="18"/>
        <v>0</v>
      </c>
      <c r="P188" s="41">
        <f t="shared" si="18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customHeight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1500</v>
      </c>
      <c r="J190" s="58">
        <v>1500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19">I199</f>
        <v>0</v>
      </c>
      <c r="J198" s="81">
        <f t="shared" si="19"/>
        <v>0</v>
      </c>
      <c r="K198" s="42">
        <f t="shared" si="19"/>
        <v>0</v>
      </c>
      <c r="L198" s="41">
        <f t="shared" si="19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19"/>
        <v>0</v>
      </c>
      <c r="J199" s="42">
        <f t="shared" si="19"/>
        <v>0</v>
      </c>
      <c r="K199" s="42">
        <f t="shared" si="19"/>
        <v>0</v>
      </c>
      <c r="L199" s="42">
        <f t="shared" si="19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0">I202</f>
        <v>0</v>
      </c>
      <c r="J201" s="83">
        <f t="shared" si="20"/>
        <v>0</v>
      </c>
      <c r="K201" s="49">
        <f t="shared" si="20"/>
        <v>0</v>
      </c>
      <c r="L201" s="50">
        <f t="shared" si="20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0"/>
        <v>0</v>
      </c>
      <c r="J202" s="81">
        <f t="shared" si="20"/>
        <v>0</v>
      </c>
      <c r="K202" s="42">
        <f t="shared" si="20"/>
        <v>0</v>
      </c>
      <c r="L202" s="41">
        <f t="shared" si="20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1">I210</f>
        <v>0</v>
      </c>
      <c r="J209" s="82">
        <f t="shared" si="21"/>
        <v>0</v>
      </c>
      <c r="K209" s="62">
        <f t="shared" si="21"/>
        <v>0</v>
      </c>
      <c r="L209" s="61">
        <f t="shared" si="21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1"/>
        <v>0</v>
      </c>
      <c r="J210" s="81">
        <f t="shared" si="21"/>
        <v>0</v>
      </c>
      <c r="K210" s="42">
        <f t="shared" si="21"/>
        <v>0</v>
      </c>
      <c r="L210" s="41">
        <f t="shared" si="21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2">I221</f>
        <v>0</v>
      </c>
      <c r="J220" s="82">
        <f t="shared" si="22"/>
        <v>0</v>
      </c>
      <c r="K220" s="62">
        <f t="shared" si="22"/>
        <v>0</v>
      </c>
      <c r="L220" s="62">
        <f t="shared" si="22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2"/>
        <v>0</v>
      </c>
      <c r="J221" s="94">
        <f t="shared" si="22"/>
        <v>0</v>
      </c>
      <c r="K221" s="69">
        <f t="shared" si="22"/>
        <v>0</v>
      </c>
      <c r="L221" s="69">
        <f t="shared" si="22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2"/>
        <v>0</v>
      </c>
      <c r="J222" s="81">
        <f t="shared" si="22"/>
        <v>0</v>
      </c>
      <c r="K222" s="42">
        <f t="shared" si="22"/>
        <v>0</v>
      </c>
      <c r="L222" s="42">
        <f t="shared" si="22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3">I225</f>
        <v>0</v>
      </c>
      <c r="J224" s="41">
        <f t="shared" si="23"/>
        <v>0</v>
      </c>
      <c r="K224" s="41">
        <f t="shared" si="23"/>
        <v>0</v>
      </c>
      <c r="L224" s="41">
        <f t="shared" si="23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3"/>
        <v>0</v>
      </c>
      <c r="J225" s="41">
        <f t="shared" si="23"/>
        <v>0</v>
      </c>
      <c r="K225" s="41">
        <f t="shared" si="23"/>
        <v>0</v>
      </c>
      <c r="L225" s="41">
        <f t="shared" si="23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4">I254</f>
        <v>0</v>
      </c>
      <c r="J253" s="81">
        <f t="shared" si="24"/>
        <v>0</v>
      </c>
      <c r="K253" s="42">
        <f t="shared" si="24"/>
        <v>0</v>
      </c>
      <c r="L253" s="42">
        <f t="shared" si="24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4"/>
        <v>0</v>
      </c>
      <c r="J254" s="81">
        <f t="shared" si="24"/>
        <v>0</v>
      </c>
      <c r="K254" s="42">
        <f t="shared" si="24"/>
        <v>0</v>
      </c>
      <c r="L254" s="42">
        <f t="shared" si="24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5">I257</f>
        <v>0</v>
      </c>
      <c r="J256" s="81">
        <f t="shared" si="25"/>
        <v>0</v>
      </c>
      <c r="K256" s="42">
        <f t="shared" si="25"/>
        <v>0</v>
      </c>
      <c r="L256" s="42">
        <f t="shared" si="25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5"/>
        <v>0</v>
      </c>
      <c r="J257" s="81">
        <f t="shared" si="25"/>
        <v>0</v>
      </c>
      <c r="K257" s="42">
        <f t="shared" si="25"/>
        <v>0</v>
      </c>
      <c r="L257" s="42">
        <f t="shared" si="25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6">I286</f>
        <v>0</v>
      </c>
      <c r="J285" s="81">
        <f t="shared" si="26"/>
        <v>0</v>
      </c>
      <c r="K285" s="42">
        <f t="shared" si="26"/>
        <v>0</v>
      </c>
      <c r="L285" s="42">
        <f t="shared" si="26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6"/>
        <v>0</v>
      </c>
      <c r="J286" s="81">
        <f t="shared" si="26"/>
        <v>0</v>
      </c>
      <c r="K286" s="42">
        <f t="shared" si="26"/>
        <v>0</v>
      </c>
      <c r="L286" s="42">
        <f t="shared" si="26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7">I289</f>
        <v>0</v>
      </c>
      <c r="J288" s="109">
        <f t="shared" si="27"/>
        <v>0</v>
      </c>
      <c r="K288" s="42">
        <f t="shared" si="27"/>
        <v>0</v>
      </c>
      <c r="L288" s="42">
        <f t="shared" si="27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7"/>
        <v>0</v>
      </c>
      <c r="J289" s="109">
        <f t="shared" si="27"/>
        <v>0</v>
      </c>
      <c r="K289" s="42">
        <f t="shared" si="27"/>
        <v>0</v>
      </c>
      <c r="L289" s="42">
        <f t="shared" si="27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8">I319</f>
        <v>0</v>
      </c>
      <c r="J318" s="109">
        <f t="shared" si="28"/>
        <v>0</v>
      </c>
      <c r="K318" s="42">
        <f t="shared" si="28"/>
        <v>0</v>
      </c>
      <c r="L318" s="42">
        <f t="shared" si="28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8"/>
        <v>0</v>
      </c>
      <c r="J319" s="110">
        <f t="shared" si="28"/>
        <v>0</v>
      </c>
      <c r="K319" s="62">
        <f t="shared" si="28"/>
        <v>0</v>
      </c>
      <c r="L319" s="62">
        <f t="shared" si="28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29">I322</f>
        <v>0</v>
      </c>
      <c r="J321" s="109">
        <f t="shared" si="29"/>
        <v>0</v>
      </c>
      <c r="K321" s="42">
        <f t="shared" si="29"/>
        <v>0</v>
      </c>
      <c r="L321" s="42">
        <f t="shared" si="29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29"/>
        <v>0</v>
      </c>
      <c r="J322" s="109">
        <f t="shared" si="29"/>
        <v>0</v>
      </c>
      <c r="K322" s="42">
        <f t="shared" si="29"/>
        <v>0</v>
      </c>
      <c r="L322" s="42">
        <f t="shared" si="29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0">I351</f>
        <v>0</v>
      </c>
      <c r="J350" s="81">
        <f t="shared" si="30"/>
        <v>0</v>
      </c>
      <c r="K350" s="42">
        <f t="shared" si="30"/>
        <v>0</v>
      </c>
      <c r="L350" s="42">
        <f t="shared" si="30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0"/>
        <v>0</v>
      </c>
      <c r="J351" s="82">
        <f t="shared" si="30"/>
        <v>0</v>
      </c>
      <c r="K351" s="62">
        <f t="shared" si="30"/>
        <v>0</v>
      </c>
      <c r="L351" s="62">
        <f t="shared" si="30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1">I354</f>
        <v>0</v>
      </c>
      <c r="J353" s="81">
        <f t="shared" si="31"/>
        <v>0</v>
      </c>
      <c r="K353" s="42">
        <f t="shared" si="31"/>
        <v>0</v>
      </c>
      <c r="L353" s="42">
        <f t="shared" si="31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1"/>
        <v>0</v>
      </c>
      <c r="J354" s="81">
        <f t="shared" si="31"/>
        <v>0</v>
      </c>
      <c r="K354" s="42">
        <f t="shared" si="31"/>
        <v>0</v>
      </c>
      <c r="L354" s="42">
        <f t="shared" si="31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1944100</v>
      </c>
      <c r="J360" s="90">
        <f>SUM(J30+J176)</f>
        <v>1013800</v>
      </c>
      <c r="K360" s="90">
        <f>SUM(K30+K176)</f>
        <v>475685.51</v>
      </c>
      <c r="L360" s="90">
        <f>SUM(L30+L176)</f>
        <v>475685.51</v>
      </c>
    </row>
    <row r="361" spans="1:12" ht="1.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2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28" t="s">
        <v>229</v>
      </c>
      <c r="K363" s="175" t="s">
        <v>230</v>
      </c>
      <c r="L363" s="175"/>
    </row>
    <row r="364" spans="1:12" ht="15.75" hidden="1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176" t="s">
        <v>233</v>
      </c>
      <c r="E366" s="177"/>
      <c r="F366" s="177"/>
      <c r="G366" s="177"/>
      <c r="H366" s="126"/>
      <c r="I366" s="127" t="s">
        <v>229</v>
      </c>
      <c r="K366" s="175" t="s">
        <v>230</v>
      </c>
      <c r="L366" s="175"/>
    </row>
  </sheetData>
  <sheetProtection formatCells="0" formatColumns="0" formatRows="0" insertColumns="0" insertRows="0" insertHyperlinks="0" deleteColumns="0" deleteRows="0" sort="0" autoFilter="0" pivotTables="0"/>
  <mergeCells count="24">
    <mergeCell ref="A7:L7"/>
    <mergeCell ref="G8:K8"/>
    <mergeCell ref="A9:L9"/>
    <mergeCell ref="G10:K10"/>
    <mergeCell ref="G11:K11"/>
    <mergeCell ref="B13:L13"/>
    <mergeCell ref="G15:K15"/>
    <mergeCell ref="G16:K16"/>
    <mergeCell ref="A26:I26"/>
    <mergeCell ref="A29:F29"/>
    <mergeCell ref="E17:K17"/>
    <mergeCell ref="A18:L18"/>
    <mergeCell ref="A22:I22"/>
    <mergeCell ref="A23:I23"/>
    <mergeCell ref="L27:L28"/>
    <mergeCell ref="G25:H25"/>
    <mergeCell ref="K363:L363"/>
    <mergeCell ref="D366:G366"/>
    <mergeCell ref="K366:L366"/>
    <mergeCell ref="A27:F28"/>
    <mergeCell ref="G27:G28"/>
    <mergeCell ref="H27:H28"/>
    <mergeCell ref="I27:J27"/>
    <mergeCell ref="K27:K28"/>
  </mergeCells>
  <pageMargins left="0.19685039370078741" right="0.19685039370078741" top="0" bottom="0.15748031496062992" header="0" footer="0.1181102362204724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7"/>
  <sheetViews>
    <sheetView tabSelected="1" workbookViewId="0">
      <selection activeCell="P27" sqref="P27"/>
    </sheetView>
  </sheetViews>
  <sheetFormatPr defaultRowHeight="12.75"/>
  <cols>
    <col min="1" max="4" width="9.140625" style="148"/>
    <col min="5" max="5" width="11.7109375" style="148" customWidth="1"/>
    <col min="6" max="6" width="4.28515625" style="148" customWidth="1"/>
    <col min="7" max="8" width="9.140625" style="148"/>
    <col min="9" max="9" width="6.5703125" style="148" customWidth="1"/>
    <col min="10" max="10" width="9.140625" style="148"/>
    <col min="11" max="11" width="5.28515625" style="148" customWidth="1"/>
    <col min="12" max="12" width="7.140625" style="148" customWidth="1"/>
    <col min="13" max="13" width="7.5703125" style="148" customWidth="1"/>
    <col min="14" max="14" width="17.85546875" style="148" customWidth="1"/>
    <col min="15" max="260" width="9.140625" style="148"/>
    <col min="261" max="261" width="11.7109375" style="148" customWidth="1"/>
    <col min="262" max="262" width="4.28515625" style="148" customWidth="1"/>
    <col min="263" max="264" width="9.140625" style="148"/>
    <col min="265" max="265" width="6.5703125" style="148" customWidth="1"/>
    <col min="266" max="266" width="9.140625" style="148"/>
    <col min="267" max="267" width="5.28515625" style="148" customWidth="1"/>
    <col min="268" max="268" width="7.140625" style="148" customWidth="1"/>
    <col min="269" max="269" width="7.5703125" style="148" customWidth="1"/>
    <col min="270" max="270" width="17.85546875" style="148" customWidth="1"/>
    <col min="271" max="516" width="9.140625" style="148"/>
    <col min="517" max="517" width="11.7109375" style="148" customWidth="1"/>
    <col min="518" max="518" width="4.28515625" style="148" customWidth="1"/>
    <col min="519" max="520" width="9.140625" style="148"/>
    <col min="521" max="521" width="6.5703125" style="148" customWidth="1"/>
    <col min="522" max="522" width="9.140625" style="148"/>
    <col min="523" max="523" width="5.28515625" style="148" customWidth="1"/>
    <col min="524" max="524" width="7.140625" style="148" customWidth="1"/>
    <col min="525" max="525" width="7.5703125" style="148" customWidth="1"/>
    <col min="526" max="526" width="17.85546875" style="148" customWidth="1"/>
    <col min="527" max="772" width="9.140625" style="148"/>
    <col min="773" max="773" width="11.7109375" style="148" customWidth="1"/>
    <col min="774" max="774" width="4.28515625" style="148" customWidth="1"/>
    <col min="775" max="776" width="9.140625" style="148"/>
    <col min="777" max="777" width="6.5703125" style="148" customWidth="1"/>
    <col min="778" max="778" width="9.140625" style="148"/>
    <col min="779" max="779" width="5.28515625" style="148" customWidth="1"/>
    <col min="780" max="780" width="7.140625" style="148" customWidth="1"/>
    <col min="781" max="781" width="7.5703125" style="148" customWidth="1"/>
    <col min="782" max="782" width="17.85546875" style="148" customWidth="1"/>
    <col min="783" max="1028" width="9.140625" style="148"/>
    <col min="1029" max="1029" width="11.7109375" style="148" customWidth="1"/>
    <col min="1030" max="1030" width="4.28515625" style="148" customWidth="1"/>
    <col min="1031" max="1032" width="9.140625" style="148"/>
    <col min="1033" max="1033" width="6.5703125" style="148" customWidth="1"/>
    <col min="1034" max="1034" width="9.140625" style="148"/>
    <col min="1035" max="1035" width="5.28515625" style="148" customWidth="1"/>
    <col min="1036" max="1036" width="7.140625" style="148" customWidth="1"/>
    <col min="1037" max="1037" width="7.5703125" style="148" customWidth="1"/>
    <col min="1038" max="1038" width="17.85546875" style="148" customWidth="1"/>
    <col min="1039" max="1284" width="9.140625" style="148"/>
    <col min="1285" max="1285" width="11.7109375" style="148" customWidth="1"/>
    <col min="1286" max="1286" width="4.28515625" style="148" customWidth="1"/>
    <col min="1287" max="1288" width="9.140625" style="148"/>
    <col min="1289" max="1289" width="6.5703125" style="148" customWidth="1"/>
    <col min="1290" max="1290" width="9.140625" style="148"/>
    <col min="1291" max="1291" width="5.28515625" style="148" customWidth="1"/>
    <col min="1292" max="1292" width="7.140625" style="148" customWidth="1"/>
    <col min="1293" max="1293" width="7.5703125" style="148" customWidth="1"/>
    <col min="1294" max="1294" width="17.85546875" style="148" customWidth="1"/>
    <col min="1295" max="1540" width="9.140625" style="148"/>
    <col min="1541" max="1541" width="11.7109375" style="148" customWidth="1"/>
    <col min="1542" max="1542" width="4.28515625" style="148" customWidth="1"/>
    <col min="1543" max="1544" width="9.140625" style="148"/>
    <col min="1545" max="1545" width="6.5703125" style="148" customWidth="1"/>
    <col min="1546" max="1546" width="9.140625" style="148"/>
    <col min="1547" max="1547" width="5.28515625" style="148" customWidth="1"/>
    <col min="1548" max="1548" width="7.140625" style="148" customWidth="1"/>
    <col min="1549" max="1549" width="7.5703125" style="148" customWidth="1"/>
    <col min="1550" max="1550" width="17.85546875" style="148" customWidth="1"/>
    <col min="1551" max="1796" width="9.140625" style="148"/>
    <col min="1797" max="1797" width="11.7109375" style="148" customWidth="1"/>
    <col min="1798" max="1798" width="4.28515625" style="148" customWidth="1"/>
    <col min="1799" max="1800" width="9.140625" style="148"/>
    <col min="1801" max="1801" width="6.5703125" style="148" customWidth="1"/>
    <col min="1802" max="1802" width="9.140625" style="148"/>
    <col min="1803" max="1803" width="5.28515625" style="148" customWidth="1"/>
    <col min="1804" max="1804" width="7.140625" style="148" customWidth="1"/>
    <col min="1805" max="1805" width="7.5703125" style="148" customWidth="1"/>
    <col min="1806" max="1806" width="17.85546875" style="148" customWidth="1"/>
    <col min="1807" max="2052" width="9.140625" style="148"/>
    <col min="2053" max="2053" width="11.7109375" style="148" customWidth="1"/>
    <col min="2054" max="2054" width="4.28515625" style="148" customWidth="1"/>
    <col min="2055" max="2056" width="9.140625" style="148"/>
    <col min="2057" max="2057" width="6.5703125" style="148" customWidth="1"/>
    <col min="2058" max="2058" width="9.140625" style="148"/>
    <col min="2059" max="2059" width="5.28515625" style="148" customWidth="1"/>
    <col min="2060" max="2060" width="7.140625" style="148" customWidth="1"/>
    <col min="2061" max="2061" width="7.5703125" style="148" customWidth="1"/>
    <col min="2062" max="2062" width="17.85546875" style="148" customWidth="1"/>
    <col min="2063" max="2308" width="9.140625" style="148"/>
    <col min="2309" max="2309" width="11.7109375" style="148" customWidth="1"/>
    <col min="2310" max="2310" width="4.28515625" style="148" customWidth="1"/>
    <col min="2311" max="2312" width="9.140625" style="148"/>
    <col min="2313" max="2313" width="6.5703125" style="148" customWidth="1"/>
    <col min="2314" max="2314" width="9.140625" style="148"/>
    <col min="2315" max="2315" width="5.28515625" style="148" customWidth="1"/>
    <col min="2316" max="2316" width="7.140625" style="148" customWidth="1"/>
    <col min="2317" max="2317" width="7.5703125" style="148" customWidth="1"/>
    <col min="2318" max="2318" width="17.85546875" style="148" customWidth="1"/>
    <col min="2319" max="2564" width="9.140625" style="148"/>
    <col min="2565" max="2565" width="11.7109375" style="148" customWidth="1"/>
    <col min="2566" max="2566" width="4.28515625" style="148" customWidth="1"/>
    <col min="2567" max="2568" width="9.140625" style="148"/>
    <col min="2569" max="2569" width="6.5703125" style="148" customWidth="1"/>
    <col min="2570" max="2570" width="9.140625" style="148"/>
    <col min="2571" max="2571" width="5.28515625" style="148" customWidth="1"/>
    <col min="2572" max="2572" width="7.140625" style="148" customWidth="1"/>
    <col min="2573" max="2573" width="7.5703125" style="148" customWidth="1"/>
    <col min="2574" max="2574" width="17.85546875" style="148" customWidth="1"/>
    <col min="2575" max="2820" width="9.140625" style="148"/>
    <col min="2821" max="2821" width="11.7109375" style="148" customWidth="1"/>
    <col min="2822" max="2822" width="4.28515625" style="148" customWidth="1"/>
    <col min="2823" max="2824" width="9.140625" style="148"/>
    <col min="2825" max="2825" width="6.5703125" style="148" customWidth="1"/>
    <col min="2826" max="2826" width="9.140625" style="148"/>
    <col min="2827" max="2827" width="5.28515625" style="148" customWidth="1"/>
    <col min="2828" max="2828" width="7.140625" style="148" customWidth="1"/>
    <col min="2829" max="2829" width="7.5703125" style="148" customWidth="1"/>
    <col min="2830" max="2830" width="17.85546875" style="148" customWidth="1"/>
    <col min="2831" max="3076" width="9.140625" style="148"/>
    <col min="3077" max="3077" width="11.7109375" style="148" customWidth="1"/>
    <col min="3078" max="3078" width="4.28515625" style="148" customWidth="1"/>
    <col min="3079" max="3080" width="9.140625" style="148"/>
    <col min="3081" max="3081" width="6.5703125" style="148" customWidth="1"/>
    <col min="3082" max="3082" width="9.140625" style="148"/>
    <col min="3083" max="3083" width="5.28515625" style="148" customWidth="1"/>
    <col min="3084" max="3084" width="7.140625" style="148" customWidth="1"/>
    <col min="3085" max="3085" width="7.5703125" style="148" customWidth="1"/>
    <col min="3086" max="3086" width="17.85546875" style="148" customWidth="1"/>
    <col min="3087" max="3332" width="9.140625" style="148"/>
    <col min="3333" max="3333" width="11.7109375" style="148" customWidth="1"/>
    <col min="3334" max="3334" width="4.28515625" style="148" customWidth="1"/>
    <col min="3335" max="3336" width="9.140625" style="148"/>
    <col min="3337" max="3337" width="6.5703125" style="148" customWidth="1"/>
    <col min="3338" max="3338" width="9.140625" style="148"/>
    <col min="3339" max="3339" width="5.28515625" style="148" customWidth="1"/>
    <col min="3340" max="3340" width="7.140625" style="148" customWidth="1"/>
    <col min="3341" max="3341" width="7.5703125" style="148" customWidth="1"/>
    <col min="3342" max="3342" width="17.85546875" style="148" customWidth="1"/>
    <col min="3343" max="3588" width="9.140625" style="148"/>
    <col min="3589" max="3589" width="11.7109375" style="148" customWidth="1"/>
    <col min="3590" max="3590" width="4.28515625" style="148" customWidth="1"/>
    <col min="3591" max="3592" width="9.140625" style="148"/>
    <col min="3593" max="3593" width="6.5703125" style="148" customWidth="1"/>
    <col min="3594" max="3594" width="9.140625" style="148"/>
    <col min="3595" max="3595" width="5.28515625" style="148" customWidth="1"/>
    <col min="3596" max="3596" width="7.140625" style="148" customWidth="1"/>
    <col min="3597" max="3597" width="7.5703125" style="148" customWidth="1"/>
    <col min="3598" max="3598" width="17.85546875" style="148" customWidth="1"/>
    <col min="3599" max="3844" width="9.140625" style="148"/>
    <col min="3845" max="3845" width="11.7109375" style="148" customWidth="1"/>
    <col min="3846" max="3846" width="4.28515625" style="148" customWidth="1"/>
    <col min="3847" max="3848" width="9.140625" style="148"/>
    <col min="3849" max="3849" width="6.5703125" style="148" customWidth="1"/>
    <col min="3850" max="3850" width="9.140625" style="148"/>
    <col min="3851" max="3851" width="5.28515625" style="148" customWidth="1"/>
    <col min="3852" max="3852" width="7.140625" style="148" customWidth="1"/>
    <col min="3853" max="3853" width="7.5703125" style="148" customWidth="1"/>
    <col min="3854" max="3854" width="17.85546875" style="148" customWidth="1"/>
    <col min="3855" max="4100" width="9.140625" style="148"/>
    <col min="4101" max="4101" width="11.7109375" style="148" customWidth="1"/>
    <col min="4102" max="4102" width="4.28515625" style="148" customWidth="1"/>
    <col min="4103" max="4104" width="9.140625" style="148"/>
    <col min="4105" max="4105" width="6.5703125" style="148" customWidth="1"/>
    <col min="4106" max="4106" width="9.140625" style="148"/>
    <col min="4107" max="4107" width="5.28515625" style="148" customWidth="1"/>
    <col min="4108" max="4108" width="7.140625" style="148" customWidth="1"/>
    <col min="4109" max="4109" width="7.5703125" style="148" customWidth="1"/>
    <col min="4110" max="4110" width="17.85546875" style="148" customWidth="1"/>
    <col min="4111" max="4356" width="9.140625" style="148"/>
    <col min="4357" max="4357" width="11.7109375" style="148" customWidth="1"/>
    <col min="4358" max="4358" width="4.28515625" style="148" customWidth="1"/>
    <col min="4359" max="4360" width="9.140625" style="148"/>
    <col min="4361" max="4361" width="6.5703125" style="148" customWidth="1"/>
    <col min="4362" max="4362" width="9.140625" style="148"/>
    <col min="4363" max="4363" width="5.28515625" style="148" customWidth="1"/>
    <col min="4364" max="4364" width="7.140625" style="148" customWidth="1"/>
    <col min="4365" max="4365" width="7.5703125" style="148" customWidth="1"/>
    <col min="4366" max="4366" width="17.85546875" style="148" customWidth="1"/>
    <col min="4367" max="4612" width="9.140625" style="148"/>
    <col min="4613" max="4613" width="11.7109375" style="148" customWidth="1"/>
    <col min="4614" max="4614" width="4.28515625" style="148" customWidth="1"/>
    <col min="4615" max="4616" width="9.140625" style="148"/>
    <col min="4617" max="4617" width="6.5703125" style="148" customWidth="1"/>
    <col min="4618" max="4618" width="9.140625" style="148"/>
    <col min="4619" max="4619" width="5.28515625" style="148" customWidth="1"/>
    <col min="4620" max="4620" width="7.140625" style="148" customWidth="1"/>
    <col min="4621" max="4621" width="7.5703125" style="148" customWidth="1"/>
    <col min="4622" max="4622" width="17.85546875" style="148" customWidth="1"/>
    <col min="4623" max="4868" width="9.140625" style="148"/>
    <col min="4869" max="4869" width="11.7109375" style="148" customWidth="1"/>
    <col min="4870" max="4870" width="4.28515625" style="148" customWidth="1"/>
    <col min="4871" max="4872" width="9.140625" style="148"/>
    <col min="4873" max="4873" width="6.5703125" style="148" customWidth="1"/>
    <col min="4874" max="4874" width="9.140625" style="148"/>
    <col min="4875" max="4875" width="5.28515625" style="148" customWidth="1"/>
    <col min="4876" max="4876" width="7.140625" style="148" customWidth="1"/>
    <col min="4877" max="4877" width="7.5703125" style="148" customWidth="1"/>
    <col min="4878" max="4878" width="17.85546875" style="148" customWidth="1"/>
    <col min="4879" max="5124" width="9.140625" style="148"/>
    <col min="5125" max="5125" width="11.7109375" style="148" customWidth="1"/>
    <col min="5126" max="5126" width="4.28515625" style="148" customWidth="1"/>
    <col min="5127" max="5128" width="9.140625" style="148"/>
    <col min="5129" max="5129" width="6.5703125" style="148" customWidth="1"/>
    <col min="5130" max="5130" width="9.140625" style="148"/>
    <col min="5131" max="5131" width="5.28515625" style="148" customWidth="1"/>
    <col min="5132" max="5132" width="7.140625" style="148" customWidth="1"/>
    <col min="5133" max="5133" width="7.5703125" style="148" customWidth="1"/>
    <col min="5134" max="5134" width="17.85546875" style="148" customWidth="1"/>
    <col min="5135" max="5380" width="9.140625" style="148"/>
    <col min="5381" max="5381" width="11.7109375" style="148" customWidth="1"/>
    <col min="5382" max="5382" width="4.28515625" style="148" customWidth="1"/>
    <col min="5383" max="5384" width="9.140625" style="148"/>
    <col min="5385" max="5385" width="6.5703125" style="148" customWidth="1"/>
    <col min="5386" max="5386" width="9.140625" style="148"/>
    <col min="5387" max="5387" width="5.28515625" style="148" customWidth="1"/>
    <col min="5388" max="5388" width="7.140625" style="148" customWidth="1"/>
    <col min="5389" max="5389" width="7.5703125" style="148" customWidth="1"/>
    <col min="5390" max="5390" width="17.85546875" style="148" customWidth="1"/>
    <col min="5391" max="5636" width="9.140625" style="148"/>
    <col min="5637" max="5637" width="11.7109375" style="148" customWidth="1"/>
    <col min="5638" max="5638" width="4.28515625" style="148" customWidth="1"/>
    <col min="5639" max="5640" width="9.140625" style="148"/>
    <col min="5641" max="5641" width="6.5703125" style="148" customWidth="1"/>
    <col min="5642" max="5642" width="9.140625" style="148"/>
    <col min="5643" max="5643" width="5.28515625" style="148" customWidth="1"/>
    <col min="5644" max="5644" width="7.140625" style="148" customWidth="1"/>
    <col min="5645" max="5645" width="7.5703125" style="148" customWidth="1"/>
    <col min="5646" max="5646" width="17.85546875" style="148" customWidth="1"/>
    <col min="5647" max="5892" width="9.140625" style="148"/>
    <col min="5893" max="5893" width="11.7109375" style="148" customWidth="1"/>
    <col min="5894" max="5894" width="4.28515625" style="148" customWidth="1"/>
    <col min="5895" max="5896" width="9.140625" style="148"/>
    <col min="5897" max="5897" width="6.5703125" style="148" customWidth="1"/>
    <col min="5898" max="5898" width="9.140625" style="148"/>
    <col min="5899" max="5899" width="5.28515625" style="148" customWidth="1"/>
    <col min="5900" max="5900" width="7.140625" style="148" customWidth="1"/>
    <col min="5901" max="5901" width="7.5703125" style="148" customWidth="1"/>
    <col min="5902" max="5902" width="17.85546875" style="148" customWidth="1"/>
    <col min="5903" max="6148" width="9.140625" style="148"/>
    <col min="6149" max="6149" width="11.7109375" style="148" customWidth="1"/>
    <col min="6150" max="6150" width="4.28515625" style="148" customWidth="1"/>
    <col min="6151" max="6152" width="9.140625" style="148"/>
    <col min="6153" max="6153" width="6.5703125" style="148" customWidth="1"/>
    <col min="6154" max="6154" width="9.140625" style="148"/>
    <col min="6155" max="6155" width="5.28515625" style="148" customWidth="1"/>
    <col min="6156" max="6156" width="7.140625" style="148" customWidth="1"/>
    <col min="6157" max="6157" width="7.5703125" style="148" customWidth="1"/>
    <col min="6158" max="6158" width="17.85546875" style="148" customWidth="1"/>
    <col min="6159" max="6404" width="9.140625" style="148"/>
    <col min="6405" max="6405" width="11.7109375" style="148" customWidth="1"/>
    <col min="6406" max="6406" width="4.28515625" style="148" customWidth="1"/>
    <col min="6407" max="6408" width="9.140625" style="148"/>
    <col min="6409" max="6409" width="6.5703125" style="148" customWidth="1"/>
    <col min="6410" max="6410" width="9.140625" style="148"/>
    <col min="6411" max="6411" width="5.28515625" style="148" customWidth="1"/>
    <col min="6412" max="6412" width="7.140625" style="148" customWidth="1"/>
    <col min="6413" max="6413" width="7.5703125" style="148" customWidth="1"/>
    <col min="6414" max="6414" width="17.85546875" style="148" customWidth="1"/>
    <col min="6415" max="6660" width="9.140625" style="148"/>
    <col min="6661" max="6661" width="11.7109375" style="148" customWidth="1"/>
    <col min="6662" max="6662" width="4.28515625" style="148" customWidth="1"/>
    <col min="6663" max="6664" width="9.140625" style="148"/>
    <col min="6665" max="6665" width="6.5703125" style="148" customWidth="1"/>
    <col min="6666" max="6666" width="9.140625" style="148"/>
    <col min="6667" max="6667" width="5.28515625" style="148" customWidth="1"/>
    <col min="6668" max="6668" width="7.140625" style="148" customWidth="1"/>
    <col min="6669" max="6669" width="7.5703125" style="148" customWidth="1"/>
    <col min="6670" max="6670" width="17.85546875" style="148" customWidth="1"/>
    <col min="6671" max="6916" width="9.140625" style="148"/>
    <col min="6917" max="6917" width="11.7109375" style="148" customWidth="1"/>
    <col min="6918" max="6918" width="4.28515625" style="148" customWidth="1"/>
    <col min="6919" max="6920" width="9.140625" style="148"/>
    <col min="6921" max="6921" width="6.5703125" style="148" customWidth="1"/>
    <col min="6922" max="6922" width="9.140625" style="148"/>
    <col min="6923" max="6923" width="5.28515625" style="148" customWidth="1"/>
    <col min="6924" max="6924" width="7.140625" style="148" customWidth="1"/>
    <col min="6925" max="6925" width="7.5703125" style="148" customWidth="1"/>
    <col min="6926" max="6926" width="17.85546875" style="148" customWidth="1"/>
    <col min="6927" max="7172" width="9.140625" style="148"/>
    <col min="7173" max="7173" width="11.7109375" style="148" customWidth="1"/>
    <col min="7174" max="7174" width="4.28515625" style="148" customWidth="1"/>
    <col min="7175" max="7176" width="9.140625" style="148"/>
    <col min="7177" max="7177" width="6.5703125" style="148" customWidth="1"/>
    <col min="7178" max="7178" width="9.140625" style="148"/>
    <col min="7179" max="7179" width="5.28515625" style="148" customWidth="1"/>
    <col min="7180" max="7180" width="7.140625" style="148" customWidth="1"/>
    <col min="7181" max="7181" width="7.5703125" style="148" customWidth="1"/>
    <col min="7182" max="7182" width="17.85546875" style="148" customWidth="1"/>
    <col min="7183" max="7428" width="9.140625" style="148"/>
    <col min="7429" max="7429" width="11.7109375" style="148" customWidth="1"/>
    <col min="7430" max="7430" width="4.28515625" style="148" customWidth="1"/>
    <col min="7431" max="7432" width="9.140625" style="148"/>
    <col min="7433" max="7433" width="6.5703125" style="148" customWidth="1"/>
    <col min="7434" max="7434" width="9.140625" style="148"/>
    <col min="7435" max="7435" width="5.28515625" style="148" customWidth="1"/>
    <col min="7436" max="7436" width="7.140625" style="148" customWidth="1"/>
    <col min="7437" max="7437" width="7.5703125" style="148" customWidth="1"/>
    <col min="7438" max="7438" width="17.85546875" style="148" customWidth="1"/>
    <col min="7439" max="7684" width="9.140625" style="148"/>
    <col min="7685" max="7685" width="11.7109375" style="148" customWidth="1"/>
    <col min="7686" max="7686" width="4.28515625" style="148" customWidth="1"/>
    <col min="7687" max="7688" width="9.140625" style="148"/>
    <col min="7689" max="7689" width="6.5703125" style="148" customWidth="1"/>
    <col min="7690" max="7690" width="9.140625" style="148"/>
    <col min="7691" max="7691" width="5.28515625" style="148" customWidth="1"/>
    <col min="7692" max="7692" width="7.140625" style="148" customWidth="1"/>
    <col min="7693" max="7693" width="7.5703125" style="148" customWidth="1"/>
    <col min="7694" max="7694" width="17.85546875" style="148" customWidth="1"/>
    <col min="7695" max="7940" width="9.140625" style="148"/>
    <col min="7941" max="7941" width="11.7109375" style="148" customWidth="1"/>
    <col min="7942" max="7942" width="4.28515625" style="148" customWidth="1"/>
    <col min="7943" max="7944" width="9.140625" style="148"/>
    <col min="7945" max="7945" width="6.5703125" style="148" customWidth="1"/>
    <col min="7946" max="7946" width="9.140625" style="148"/>
    <col min="7947" max="7947" width="5.28515625" style="148" customWidth="1"/>
    <col min="7948" max="7948" width="7.140625" style="148" customWidth="1"/>
    <col min="7949" max="7949" width="7.5703125" style="148" customWidth="1"/>
    <col min="7950" max="7950" width="17.85546875" style="148" customWidth="1"/>
    <col min="7951" max="8196" width="9.140625" style="148"/>
    <col min="8197" max="8197" width="11.7109375" style="148" customWidth="1"/>
    <col min="8198" max="8198" width="4.28515625" style="148" customWidth="1"/>
    <col min="8199" max="8200" width="9.140625" style="148"/>
    <col min="8201" max="8201" width="6.5703125" style="148" customWidth="1"/>
    <col min="8202" max="8202" width="9.140625" style="148"/>
    <col min="8203" max="8203" width="5.28515625" style="148" customWidth="1"/>
    <col min="8204" max="8204" width="7.140625" style="148" customWidth="1"/>
    <col min="8205" max="8205" width="7.5703125" style="148" customWidth="1"/>
    <col min="8206" max="8206" width="17.85546875" style="148" customWidth="1"/>
    <col min="8207" max="8452" width="9.140625" style="148"/>
    <col min="8453" max="8453" width="11.7109375" style="148" customWidth="1"/>
    <col min="8454" max="8454" width="4.28515625" style="148" customWidth="1"/>
    <col min="8455" max="8456" width="9.140625" style="148"/>
    <col min="8457" max="8457" width="6.5703125" style="148" customWidth="1"/>
    <col min="8458" max="8458" width="9.140625" style="148"/>
    <col min="8459" max="8459" width="5.28515625" style="148" customWidth="1"/>
    <col min="8460" max="8460" width="7.140625" style="148" customWidth="1"/>
    <col min="8461" max="8461" width="7.5703125" style="148" customWidth="1"/>
    <col min="8462" max="8462" width="17.85546875" style="148" customWidth="1"/>
    <col min="8463" max="8708" width="9.140625" style="148"/>
    <col min="8709" max="8709" width="11.7109375" style="148" customWidth="1"/>
    <col min="8710" max="8710" width="4.28515625" style="148" customWidth="1"/>
    <col min="8711" max="8712" width="9.140625" style="148"/>
    <col min="8713" max="8713" width="6.5703125" style="148" customWidth="1"/>
    <col min="8714" max="8714" width="9.140625" style="148"/>
    <col min="8715" max="8715" width="5.28515625" style="148" customWidth="1"/>
    <col min="8716" max="8716" width="7.140625" style="148" customWidth="1"/>
    <col min="8717" max="8717" width="7.5703125" style="148" customWidth="1"/>
    <col min="8718" max="8718" width="17.85546875" style="148" customWidth="1"/>
    <col min="8719" max="8964" width="9.140625" style="148"/>
    <col min="8965" max="8965" width="11.7109375" style="148" customWidth="1"/>
    <col min="8966" max="8966" width="4.28515625" style="148" customWidth="1"/>
    <col min="8967" max="8968" width="9.140625" style="148"/>
    <col min="8969" max="8969" width="6.5703125" style="148" customWidth="1"/>
    <col min="8970" max="8970" width="9.140625" style="148"/>
    <col min="8971" max="8971" width="5.28515625" style="148" customWidth="1"/>
    <col min="8972" max="8972" width="7.140625" style="148" customWidth="1"/>
    <col min="8973" max="8973" width="7.5703125" style="148" customWidth="1"/>
    <col min="8974" max="8974" width="17.85546875" style="148" customWidth="1"/>
    <col min="8975" max="9220" width="9.140625" style="148"/>
    <col min="9221" max="9221" width="11.7109375" style="148" customWidth="1"/>
    <col min="9222" max="9222" width="4.28515625" style="148" customWidth="1"/>
    <col min="9223" max="9224" width="9.140625" style="148"/>
    <col min="9225" max="9225" width="6.5703125" style="148" customWidth="1"/>
    <col min="9226" max="9226" width="9.140625" style="148"/>
    <col min="9227" max="9227" width="5.28515625" style="148" customWidth="1"/>
    <col min="9228" max="9228" width="7.140625" style="148" customWidth="1"/>
    <col min="9229" max="9229" width="7.5703125" style="148" customWidth="1"/>
    <col min="9230" max="9230" width="17.85546875" style="148" customWidth="1"/>
    <col min="9231" max="9476" width="9.140625" style="148"/>
    <col min="9477" max="9477" width="11.7109375" style="148" customWidth="1"/>
    <col min="9478" max="9478" width="4.28515625" style="148" customWidth="1"/>
    <col min="9479" max="9480" width="9.140625" style="148"/>
    <col min="9481" max="9481" width="6.5703125" style="148" customWidth="1"/>
    <col min="9482" max="9482" width="9.140625" style="148"/>
    <col min="9483" max="9483" width="5.28515625" style="148" customWidth="1"/>
    <col min="9484" max="9484" width="7.140625" style="148" customWidth="1"/>
    <col min="9485" max="9485" width="7.5703125" style="148" customWidth="1"/>
    <col min="9486" max="9486" width="17.85546875" style="148" customWidth="1"/>
    <col min="9487" max="9732" width="9.140625" style="148"/>
    <col min="9733" max="9733" width="11.7109375" style="148" customWidth="1"/>
    <col min="9734" max="9734" width="4.28515625" style="148" customWidth="1"/>
    <col min="9735" max="9736" width="9.140625" style="148"/>
    <col min="9737" max="9737" width="6.5703125" style="148" customWidth="1"/>
    <col min="9738" max="9738" width="9.140625" style="148"/>
    <col min="9739" max="9739" width="5.28515625" style="148" customWidth="1"/>
    <col min="9740" max="9740" width="7.140625" style="148" customWidth="1"/>
    <col min="9741" max="9741" width="7.5703125" style="148" customWidth="1"/>
    <col min="9742" max="9742" width="17.85546875" style="148" customWidth="1"/>
    <col min="9743" max="9988" width="9.140625" style="148"/>
    <col min="9989" max="9989" width="11.7109375" style="148" customWidth="1"/>
    <col min="9990" max="9990" width="4.28515625" style="148" customWidth="1"/>
    <col min="9991" max="9992" width="9.140625" style="148"/>
    <col min="9993" max="9993" width="6.5703125" style="148" customWidth="1"/>
    <col min="9994" max="9994" width="9.140625" style="148"/>
    <col min="9995" max="9995" width="5.28515625" style="148" customWidth="1"/>
    <col min="9996" max="9996" width="7.140625" style="148" customWidth="1"/>
    <col min="9997" max="9997" width="7.5703125" style="148" customWidth="1"/>
    <col min="9998" max="9998" width="17.85546875" style="148" customWidth="1"/>
    <col min="9999" max="10244" width="9.140625" style="148"/>
    <col min="10245" max="10245" width="11.7109375" style="148" customWidth="1"/>
    <col min="10246" max="10246" width="4.28515625" style="148" customWidth="1"/>
    <col min="10247" max="10248" width="9.140625" style="148"/>
    <col min="10249" max="10249" width="6.5703125" style="148" customWidth="1"/>
    <col min="10250" max="10250" width="9.140625" style="148"/>
    <col min="10251" max="10251" width="5.28515625" style="148" customWidth="1"/>
    <col min="10252" max="10252" width="7.140625" style="148" customWidth="1"/>
    <col min="10253" max="10253" width="7.5703125" style="148" customWidth="1"/>
    <col min="10254" max="10254" width="17.85546875" style="148" customWidth="1"/>
    <col min="10255" max="10500" width="9.140625" style="148"/>
    <col min="10501" max="10501" width="11.7109375" style="148" customWidth="1"/>
    <col min="10502" max="10502" width="4.28515625" style="148" customWidth="1"/>
    <col min="10503" max="10504" width="9.140625" style="148"/>
    <col min="10505" max="10505" width="6.5703125" style="148" customWidth="1"/>
    <col min="10506" max="10506" width="9.140625" style="148"/>
    <col min="10507" max="10507" width="5.28515625" style="148" customWidth="1"/>
    <col min="10508" max="10508" width="7.140625" style="148" customWidth="1"/>
    <col min="10509" max="10509" width="7.5703125" style="148" customWidth="1"/>
    <col min="10510" max="10510" width="17.85546875" style="148" customWidth="1"/>
    <col min="10511" max="10756" width="9.140625" style="148"/>
    <col min="10757" max="10757" width="11.7109375" style="148" customWidth="1"/>
    <col min="10758" max="10758" width="4.28515625" style="148" customWidth="1"/>
    <col min="10759" max="10760" width="9.140625" style="148"/>
    <col min="10761" max="10761" width="6.5703125" style="148" customWidth="1"/>
    <col min="10762" max="10762" width="9.140625" style="148"/>
    <col min="10763" max="10763" width="5.28515625" style="148" customWidth="1"/>
    <col min="10764" max="10764" width="7.140625" style="148" customWidth="1"/>
    <col min="10765" max="10765" width="7.5703125" style="148" customWidth="1"/>
    <col min="10766" max="10766" width="17.85546875" style="148" customWidth="1"/>
    <col min="10767" max="11012" width="9.140625" style="148"/>
    <col min="11013" max="11013" width="11.7109375" style="148" customWidth="1"/>
    <col min="11014" max="11014" width="4.28515625" style="148" customWidth="1"/>
    <col min="11015" max="11016" width="9.140625" style="148"/>
    <col min="11017" max="11017" width="6.5703125" style="148" customWidth="1"/>
    <col min="11018" max="11018" width="9.140625" style="148"/>
    <col min="11019" max="11019" width="5.28515625" style="148" customWidth="1"/>
    <col min="11020" max="11020" width="7.140625" style="148" customWidth="1"/>
    <col min="11021" max="11021" width="7.5703125" style="148" customWidth="1"/>
    <col min="11022" max="11022" width="17.85546875" style="148" customWidth="1"/>
    <col min="11023" max="11268" width="9.140625" style="148"/>
    <col min="11269" max="11269" width="11.7109375" style="148" customWidth="1"/>
    <col min="11270" max="11270" width="4.28515625" style="148" customWidth="1"/>
    <col min="11271" max="11272" width="9.140625" style="148"/>
    <col min="11273" max="11273" width="6.5703125" style="148" customWidth="1"/>
    <col min="11274" max="11274" width="9.140625" style="148"/>
    <col min="11275" max="11275" width="5.28515625" style="148" customWidth="1"/>
    <col min="11276" max="11276" width="7.140625" style="148" customWidth="1"/>
    <col min="11277" max="11277" width="7.5703125" style="148" customWidth="1"/>
    <col min="11278" max="11278" width="17.85546875" style="148" customWidth="1"/>
    <col min="11279" max="11524" width="9.140625" style="148"/>
    <col min="11525" max="11525" width="11.7109375" style="148" customWidth="1"/>
    <col min="11526" max="11526" width="4.28515625" style="148" customWidth="1"/>
    <col min="11527" max="11528" width="9.140625" style="148"/>
    <col min="11529" max="11529" width="6.5703125" style="148" customWidth="1"/>
    <col min="11530" max="11530" width="9.140625" style="148"/>
    <col min="11531" max="11531" width="5.28515625" style="148" customWidth="1"/>
    <col min="11532" max="11532" width="7.140625" style="148" customWidth="1"/>
    <col min="11533" max="11533" width="7.5703125" style="148" customWidth="1"/>
    <col min="11534" max="11534" width="17.85546875" style="148" customWidth="1"/>
    <col min="11535" max="11780" width="9.140625" style="148"/>
    <col min="11781" max="11781" width="11.7109375" style="148" customWidth="1"/>
    <col min="11782" max="11782" width="4.28515625" style="148" customWidth="1"/>
    <col min="11783" max="11784" width="9.140625" style="148"/>
    <col min="11785" max="11785" width="6.5703125" style="148" customWidth="1"/>
    <col min="11786" max="11786" width="9.140625" style="148"/>
    <col min="11787" max="11787" width="5.28515625" style="148" customWidth="1"/>
    <col min="11788" max="11788" width="7.140625" style="148" customWidth="1"/>
    <col min="11789" max="11789" width="7.5703125" style="148" customWidth="1"/>
    <col min="11790" max="11790" width="17.85546875" style="148" customWidth="1"/>
    <col min="11791" max="12036" width="9.140625" style="148"/>
    <col min="12037" max="12037" width="11.7109375" style="148" customWidth="1"/>
    <col min="12038" max="12038" width="4.28515625" style="148" customWidth="1"/>
    <col min="12039" max="12040" width="9.140625" style="148"/>
    <col min="12041" max="12041" width="6.5703125" style="148" customWidth="1"/>
    <col min="12042" max="12042" width="9.140625" style="148"/>
    <col min="12043" max="12043" width="5.28515625" style="148" customWidth="1"/>
    <col min="12044" max="12044" width="7.140625" style="148" customWidth="1"/>
    <col min="12045" max="12045" width="7.5703125" style="148" customWidth="1"/>
    <col min="12046" max="12046" width="17.85546875" style="148" customWidth="1"/>
    <col min="12047" max="12292" width="9.140625" style="148"/>
    <col min="12293" max="12293" width="11.7109375" style="148" customWidth="1"/>
    <col min="12294" max="12294" width="4.28515625" style="148" customWidth="1"/>
    <col min="12295" max="12296" width="9.140625" style="148"/>
    <col min="12297" max="12297" width="6.5703125" style="148" customWidth="1"/>
    <col min="12298" max="12298" width="9.140625" style="148"/>
    <col min="12299" max="12299" width="5.28515625" style="148" customWidth="1"/>
    <col min="12300" max="12300" width="7.140625" style="148" customWidth="1"/>
    <col min="12301" max="12301" width="7.5703125" style="148" customWidth="1"/>
    <col min="12302" max="12302" width="17.85546875" style="148" customWidth="1"/>
    <col min="12303" max="12548" width="9.140625" style="148"/>
    <col min="12549" max="12549" width="11.7109375" style="148" customWidth="1"/>
    <col min="12550" max="12550" width="4.28515625" style="148" customWidth="1"/>
    <col min="12551" max="12552" width="9.140625" style="148"/>
    <col min="12553" max="12553" width="6.5703125" style="148" customWidth="1"/>
    <col min="12554" max="12554" width="9.140625" style="148"/>
    <col min="12555" max="12555" width="5.28515625" style="148" customWidth="1"/>
    <col min="12556" max="12556" width="7.140625" style="148" customWidth="1"/>
    <col min="12557" max="12557" width="7.5703125" style="148" customWidth="1"/>
    <col min="12558" max="12558" width="17.85546875" style="148" customWidth="1"/>
    <col min="12559" max="12804" width="9.140625" style="148"/>
    <col min="12805" max="12805" width="11.7109375" style="148" customWidth="1"/>
    <col min="12806" max="12806" width="4.28515625" style="148" customWidth="1"/>
    <col min="12807" max="12808" width="9.140625" style="148"/>
    <col min="12809" max="12809" width="6.5703125" style="148" customWidth="1"/>
    <col min="12810" max="12810" width="9.140625" style="148"/>
    <col min="12811" max="12811" width="5.28515625" style="148" customWidth="1"/>
    <col min="12812" max="12812" width="7.140625" style="148" customWidth="1"/>
    <col min="12813" max="12813" width="7.5703125" style="148" customWidth="1"/>
    <col min="12814" max="12814" width="17.85546875" style="148" customWidth="1"/>
    <col min="12815" max="13060" width="9.140625" style="148"/>
    <col min="13061" max="13061" width="11.7109375" style="148" customWidth="1"/>
    <col min="13062" max="13062" width="4.28515625" style="148" customWidth="1"/>
    <col min="13063" max="13064" width="9.140625" style="148"/>
    <col min="13065" max="13065" width="6.5703125" style="148" customWidth="1"/>
    <col min="13066" max="13066" width="9.140625" style="148"/>
    <col min="13067" max="13067" width="5.28515625" style="148" customWidth="1"/>
    <col min="13068" max="13068" width="7.140625" style="148" customWidth="1"/>
    <col min="13069" max="13069" width="7.5703125" style="148" customWidth="1"/>
    <col min="13070" max="13070" width="17.85546875" style="148" customWidth="1"/>
    <col min="13071" max="13316" width="9.140625" style="148"/>
    <col min="13317" max="13317" width="11.7109375" style="148" customWidth="1"/>
    <col min="13318" max="13318" width="4.28515625" style="148" customWidth="1"/>
    <col min="13319" max="13320" width="9.140625" style="148"/>
    <col min="13321" max="13321" width="6.5703125" style="148" customWidth="1"/>
    <col min="13322" max="13322" width="9.140625" style="148"/>
    <col min="13323" max="13323" width="5.28515625" style="148" customWidth="1"/>
    <col min="13324" max="13324" width="7.140625" style="148" customWidth="1"/>
    <col min="13325" max="13325" width="7.5703125" style="148" customWidth="1"/>
    <col min="13326" max="13326" width="17.85546875" style="148" customWidth="1"/>
    <col min="13327" max="13572" width="9.140625" style="148"/>
    <col min="13573" max="13573" width="11.7109375" style="148" customWidth="1"/>
    <col min="13574" max="13574" width="4.28515625" style="148" customWidth="1"/>
    <col min="13575" max="13576" width="9.140625" style="148"/>
    <col min="13577" max="13577" width="6.5703125" style="148" customWidth="1"/>
    <col min="13578" max="13578" width="9.140625" style="148"/>
    <col min="13579" max="13579" width="5.28515625" style="148" customWidth="1"/>
    <col min="13580" max="13580" width="7.140625" style="148" customWidth="1"/>
    <col min="13581" max="13581" width="7.5703125" style="148" customWidth="1"/>
    <col min="13582" max="13582" width="17.85546875" style="148" customWidth="1"/>
    <col min="13583" max="13828" width="9.140625" style="148"/>
    <col min="13829" max="13829" width="11.7109375" style="148" customWidth="1"/>
    <col min="13830" max="13830" width="4.28515625" style="148" customWidth="1"/>
    <col min="13831" max="13832" width="9.140625" style="148"/>
    <col min="13833" max="13833" width="6.5703125" style="148" customWidth="1"/>
    <col min="13834" max="13834" width="9.140625" style="148"/>
    <col min="13835" max="13835" width="5.28515625" style="148" customWidth="1"/>
    <col min="13836" max="13836" width="7.140625" style="148" customWidth="1"/>
    <col min="13837" max="13837" width="7.5703125" style="148" customWidth="1"/>
    <col min="13838" max="13838" width="17.85546875" style="148" customWidth="1"/>
    <col min="13839" max="14084" width="9.140625" style="148"/>
    <col min="14085" max="14085" width="11.7109375" style="148" customWidth="1"/>
    <col min="14086" max="14086" width="4.28515625" style="148" customWidth="1"/>
    <col min="14087" max="14088" width="9.140625" style="148"/>
    <col min="14089" max="14089" width="6.5703125" style="148" customWidth="1"/>
    <col min="14090" max="14090" width="9.140625" style="148"/>
    <col min="14091" max="14091" width="5.28515625" style="148" customWidth="1"/>
    <col min="14092" max="14092" width="7.140625" style="148" customWidth="1"/>
    <col min="14093" max="14093" width="7.5703125" style="148" customWidth="1"/>
    <col min="14094" max="14094" width="17.85546875" style="148" customWidth="1"/>
    <col min="14095" max="14340" width="9.140625" style="148"/>
    <col min="14341" max="14341" width="11.7109375" style="148" customWidth="1"/>
    <col min="14342" max="14342" width="4.28515625" style="148" customWidth="1"/>
    <col min="14343" max="14344" width="9.140625" style="148"/>
    <col min="14345" max="14345" width="6.5703125" style="148" customWidth="1"/>
    <col min="14346" max="14346" width="9.140625" style="148"/>
    <col min="14347" max="14347" width="5.28515625" style="148" customWidth="1"/>
    <col min="14348" max="14348" width="7.140625" style="148" customWidth="1"/>
    <col min="14349" max="14349" width="7.5703125" style="148" customWidth="1"/>
    <col min="14350" max="14350" width="17.85546875" style="148" customWidth="1"/>
    <col min="14351" max="14596" width="9.140625" style="148"/>
    <col min="14597" max="14597" width="11.7109375" style="148" customWidth="1"/>
    <col min="14598" max="14598" width="4.28515625" style="148" customWidth="1"/>
    <col min="14599" max="14600" width="9.140625" style="148"/>
    <col min="14601" max="14601" width="6.5703125" style="148" customWidth="1"/>
    <col min="14602" max="14602" width="9.140625" style="148"/>
    <col min="14603" max="14603" width="5.28515625" style="148" customWidth="1"/>
    <col min="14604" max="14604" width="7.140625" style="148" customWidth="1"/>
    <col min="14605" max="14605" width="7.5703125" style="148" customWidth="1"/>
    <col min="14606" max="14606" width="17.85546875" style="148" customWidth="1"/>
    <col min="14607" max="14852" width="9.140625" style="148"/>
    <col min="14853" max="14853" width="11.7109375" style="148" customWidth="1"/>
    <col min="14854" max="14854" width="4.28515625" style="148" customWidth="1"/>
    <col min="14855" max="14856" width="9.140625" style="148"/>
    <col min="14857" max="14857" width="6.5703125" style="148" customWidth="1"/>
    <col min="14858" max="14858" width="9.140625" style="148"/>
    <col min="14859" max="14859" width="5.28515625" style="148" customWidth="1"/>
    <col min="14860" max="14860" width="7.140625" style="148" customWidth="1"/>
    <col min="14861" max="14861" width="7.5703125" style="148" customWidth="1"/>
    <col min="14862" max="14862" width="17.85546875" style="148" customWidth="1"/>
    <col min="14863" max="15108" width="9.140625" style="148"/>
    <col min="15109" max="15109" width="11.7109375" style="148" customWidth="1"/>
    <col min="15110" max="15110" width="4.28515625" style="148" customWidth="1"/>
    <col min="15111" max="15112" width="9.140625" style="148"/>
    <col min="15113" max="15113" width="6.5703125" style="148" customWidth="1"/>
    <col min="15114" max="15114" width="9.140625" style="148"/>
    <col min="15115" max="15115" width="5.28515625" style="148" customWidth="1"/>
    <col min="15116" max="15116" width="7.140625" style="148" customWidth="1"/>
    <col min="15117" max="15117" width="7.5703125" style="148" customWidth="1"/>
    <col min="15118" max="15118" width="17.85546875" style="148" customWidth="1"/>
    <col min="15119" max="15364" width="9.140625" style="148"/>
    <col min="15365" max="15365" width="11.7109375" style="148" customWidth="1"/>
    <col min="15366" max="15366" width="4.28515625" style="148" customWidth="1"/>
    <col min="15367" max="15368" width="9.140625" style="148"/>
    <col min="15369" max="15369" width="6.5703125" style="148" customWidth="1"/>
    <col min="15370" max="15370" width="9.140625" style="148"/>
    <col min="15371" max="15371" width="5.28515625" style="148" customWidth="1"/>
    <col min="15372" max="15372" width="7.140625" style="148" customWidth="1"/>
    <col min="15373" max="15373" width="7.5703125" style="148" customWidth="1"/>
    <col min="15374" max="15374" width="17.85546875" style="148" customWidth="1"/>
    <col min="15375" max="15620" width="9.140625" style="148"/>
    <col min="15621" max="15621" width="11.7109375" style="148" customWidth="1"/>
    <col min="15622" max="15622" width="4.28515625" style="148" customWidth="1"/>
    <col min="15623" max="15624" width="9.140625" style="148"/>
    <col min="15625" max="15625" width="6.5703125" style="148" customWidth="1"/>
    <col min="15626" max="15626" width="9.140625" style="148"/>
    <col min="15627" max="15627" width="5.28515625" style="148" customWidth="1"/>
    <col min="15628" max="15628" width="7.140625" style="148" customWidth="1"/>
    <col min="15629" max="15629" width="7.5703125" style="148" customWidth="1"/>
    <col min="15630" max="15630" width="17.85546875" style="148" customWidth="1"/>
    <col min="15631" max="15876" width="9.140625" style="148"/>
    <col min="15877" max="15877" width="11.7109375" style="148" customWidth="1"/>
    <col min="15878" max="15878" width="4.28515625" style="148" customWidth="1"/>
    <col min="15879" max="15880" width="9.140625" style="148"/>
    <col min="15881" max="15881" width="6.5703125" style="148" customWidth="1"/>
    <col min="15882" max="15882" width="9.140625" style="148"/>
    <col min="15883" max="15883" width="5.28515625" style="148" customWidth="1"/>
    <col min="15884" max="15884" width="7.140625" style="148" customWidth="1"/>
    <col min="15885" max="15885" width="7.5703125" style="148" customWidth="1"/>
    <col min="15886" max="15886" width="17.85546875" style="148" customWidth="1"/>
    <col min="15887" max="16132" width="9.140625" style="148"/>
    <col min="16133" max="16133" width="11.7109375" style="148" customWidth="1"/>
    <col min="16134" max="16134" width="4.28515625" style="148" customWidth="1"/>
    <col min="16135" max="16136" width="9.140625" style="148"/>
    <col min="16137" max="16137" width="6.5703125" style="148" customWidth="1"/>
    <col min="16138" max="16138" width="9.140625" style="148"/>
    <col min="16139" max="16139" width="5.28515625" style="148" customWidth="1"/>
    <col min="16140" max="16140" width="7.140625" style="148" customWidth="1"/>
    <col min="16141" max="16141" width="7.5703125" style="148" customWidth="1"/>
    <col min="16142" max="16142" width="17.85546875" style="148" customWidth="1"/>
    <col min="16143" max="16384" width="9.140625" style="148"/>
  </cols>
  <sheetData>
    <row r="1" spans="1:19">
      <c r="L1" s="149"/>
      <c r="M1" s="149" t="s">
        <v>235</v>
      </c>
      <c r="N1" s="149"/>
      <c r="O1" s="149"/>
    </row>
    <row r="2" spans="1:19">
      <c r="L2" s="149"/>
      <c r="M2" s="149" t="s">
        <v>236</v>
      </c>
      <c r="N2" s="149"/>
      <c r="O2" s="149"/>
    </row>
    <row r="3" spans="1:19">
      <c r="B3" s="149"/>
      <c r="C3" s="149"/>
      <c r="D3" s="149"/>
      <c r="E3" s="149"/>
      <c r="F3" s="149"/>
      <c r="L3" s="149"/>
      <c r="M3" s="149" t="s">
        <v>237</v>
      </c>
      <c r="N3" s="149"/>
      <c r="O3" s="149"/>
    </row>
    <row r="4" spans="1:19">
      <c r="B4" s="150"/>
      <c r="C4" s="150" t="s">
        <v>238</v>
      </c>
      <c r="D4" s="150"/>
      <c r="E4" s="150"/>
      <c r="F4" s="149"/>
      <c r="G4" s="149"/>
      <c r="L4" s="149"/>
      <c r="M4" s="149" t="s">
        <v>239</v>
      </c>
      <c r="N4" s="149"/>
      <c r="O4" s="149"/>
    </row>
    <row r="5" spans="1:19">
      <c r="B5" s="261" t="s">
        <v>240</v>
      </c>
      <c r="C5" s="261"/>
      <c r="D5" s="261"/>
      <c r="E5" s="261"/>
      <c r="L5" s="149"/>
      <c r="M5" s="149" t="s">
        <v>241</v>
      </c>
      <c r="N5" s="149"/>
    </row>
    <row r="6" spans="1:19">
      <c r="B6" s="151"/>
      <c r="C6" s="151"/>
      <c r="D6" s="151"/>
      <c r="E6" s="151"/>
    </row>
    <row r="7" spans="1:19">
      <c r="B7" s="209" t="s">
        <v>242</v>
      </c>
      <c r="C7" s="209"/>
      <c r="D7" s="209"/>
      <c r="E7" s="209"/>
    </row>
    <row r="8" spans="1:19">
      <c r="B8" s="262" t="s">
        <v>243</v>
      </c>
      <c r="C8" s="262"/>
      <c r="D8" s="262"/>
      <c r="E8" s="262"/>
    </row>
    <row r="9" spans="1:19">
      <c r="A9" s="152"/>
      <c r="B9" s="259"/>
      <c r="C9" s="259"/>
      <c r="D9" s="259"/>
      <c r="E9" s="259"/>
      <c r="F9" s="152"/>
      <c r="G9" s="152"/>
      <c r="H9" s="152"/>
      <c r="I9" s="152"/>
      <c r="J9" s="152"/>
      <c r="K9" s="152"/>
      <c r="L9" s="152"/>
      <c r="M9" s="263" t="s">
        <v>244</v>
      </c>
      <c r="N9" s="263"/>
    </row>
    <row r="10" spans="1:19" ht="14.25" customHeight="1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</row>
    <row r="11" spans="1:19">
      <c r="A11" s="264" t="s">
        <v>245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152"/>
      <c r="N11" s="152"/>
    </row>
    <row r="12" spans="1:19">
      <c r="M12" s="254"/>
      <c r="N12" s="254"/>
    </row>
    <row r="13" spans="1:19">
      <c r="D13" s="255">
        <v>44320</v>
      </c>
      <c r="E13" s="256"/>
    </row>
    <row r="14" spans="1:19">
      <c r="D14" s="154"/>
      <c r="E14" s="155"/>
    </row>
    <row r="15" spans="1:19">
      <c r="J15" s="156"/>
      <c r="N15" s="157" t="s">
        <v>246</v>
      </c>
      <c r="P15" s="158"/>
      <c r="Q15" s="158"/>
      <c r="R15" s="158"/>
      <c r="S15" s="158"/>
    </row>
    <row r="16" spans="1:19">
      <c r="A16" s="159"/>
      <c r="B16" s="160"/>
      <c r="C16" s="160"/>
      <c r="D16" s="161"/>
      <c r="E16" s="246" t="s">
        <v>247</v>
      </c>
      <c r="F16" s="257"/>
      <c r="G16" s="247"/>
      <c r="H16" s="162" t="s">
        <v>248</v>
      </c>
      <c r="I16" s="161"/>
      <c r="J16" s="246" t="s">
        <v>249</v>
      </c>
      <c r="K16" s="247"/>
      <c r="L16" s="219"/>
      <c r="M16" s="258"/>
      <c r="N16" s="163" t="s">
        <v>250</v>
      </c>
      <c r="P16" s="158"/>
      <c r="Q16" s="158"/>
      <c r="R16" s="158"/>
      <c r="S16" s="158"/>
    </row>
    <row r="17" spans="1:19">
      <c r="A17" s="164"/>
      <c r="B17" s="259" t="s">
        <v>251</v>
      </c>
      <c r="C17" s="259"/>
      <c r="D17" s="165"/>
      <c r="E17" s="251" t="s">
        <v>252</v>
      </c>
      <c r="F17" s="260"/>
      <c r="G17" s="252"/>
      <c r="H17" s="248" t="s">
        <v>253</v>
      </c>
      <c r="I17" s="249"/>
      <c r="J17" s="248" t="s">
        <v>254</v>
      </c>
      <c r="K17" s="249"/>
      <c r="L17" s="248" t="s">
        <v>255</v>
      </c>
      <c r="M17" s="250"/>
      <c r="N17" s="166" t="s">
        <v>256</v>
      </c>
      <c r="P17" s="167"/>
      <c r="Q17" s="158"/>
      <c r="R17" s="158"/>
      <c r="S17" s="158"/>
    </row>
    <row r="18" spans="1:19">
      <c r="A18" s="164"/>
      <c r="B18" s="158"/>
      <c r="C18" s="158"/>
      <c r="D18" s="165"/>
      <c r="E18" s="244" t="s">
        <v>257</v>
      </c>
      <c r="F18" s="246" t="s">
        <v>258</v>
      </c>
      <c r="G18" s="247"/>
      <c r="H18" s="248" t="s">
        <v>259</v>
      </c>
      <c r="I18" s="249"/>
      <c r="J18" s="168" t="s">
        <v>260</v>
      </c>
      <c r="K18" s="165"/>
      <c r="L18" s="248" t="s">
        <v>254</v>
      </c>
      <c r="M18" s="250"/>
      <c r="N18" s="166" t="s">
        <v>259</v>
      </c>
      <c r="P18" s="158"/>
      <c r="Q18" s="167"/>
      <c r="R18" s="167"/>
      <c r="S18" s="158"/>
    </row>
    <row r="19" spans="1:19">
      <c r="A19" s="169"/>
      <c r="B19" s="170"/>
      <c r="C19" s="170"/>
      <c r="D19" s="171"/>
      <c r="E19" s="245"/>
      <c r="F19" s="251" t="s">
        <v>261</v>
      </c>
      <c r="G19" s="252"/>
      <c r="H19" s="251" t="s">
        <v>262</v>
      </c>
      <c r="I19" s="252"/>
      <c r="J19" s="251" t="s">
        <v>262</v>
      </c>
      <c r="K19" s="252"/>
      <c r="L19" s="221"/>
      <c r="M19" s="253"/>
      <c r="N19" s="166" t="s">
        <v>262</v>
      </c>
      <c r="P19" s="158"/>
      <c r="Q19" s="158"/>
      <c r="R19" s="158"/>
      <c r="S19" s="158"/>
    </row>
    <row r="20" spans="1:19">
      <c r="A20" s="238" t="s">
        <v>263</v>
      </c>
      <c r="B20" s="239"/>
      <c r="C20" s="239"/>
      <c r="D20" s="240"/>
      <c r="E20" s="210" t="s">
        <v>264</v>
      </c>
      <c r="F20" s="219" t="s">
        <v>264</v>
      </c>
      <c r="G20" s="220"/>
      <c r="H20" s="219" t="s">
        <v>264</v>
      </c>
      <c r="I20" s="220"/>
      <c r="J20" s="219" t="s">
        <v>264</v>
      </c>
      <c r="K20" s="220"/>
      <c r="L20" s="219" t="s">
        <v>264</v>
      </c>
      <c r="M20" s="220"/>
      <c r="N20" s="210"/>
      <c r="P20" s="158"/>
      <c r="Q20" s="158"/>
      <c r="R20" s="158"/>
      <c r="S20" s="158"/>
    </row>
    <row r="21" spans="1:19" ht="11.25" customHeight="1">
      <c r="A21" s="241"/>
      <c r="B21" s="242"/>
      <c r="C21" s="242"/>
      <c r="D21" s="243"/>
      <c r="E21" s="218"/>
      <c r="F21" s="221"/>
      <c r="G21" s="222"/>
      <c r="H21" s="221"/>
      <c r="I21" s="222"/>
      <c r="J21" s="221"/>
      <c r="K21" s="222"/>
      <c r="L21" s="221"/>
      <c r="M21" s="222"/>
      <c r="N21" s="218"/>
    </row>
    <row r="22" spans="1:19" ht="24.75" customHeight="1">
      <c r="A22" s="232" t="s">
        <v>265</v>
      </c>
      <c r="B22" s="233"/>
      <c r="C22" s="233"/>
      <c r="D22" s="234"/>
      <c r="E22" s="172">
        <v>75200</v>
      </c>
      <c r="F22" s="219">
        <v>36600</v>
      </c>
      <c r="G22" s="220"/>
      <c r="H22" s="223">
        <v>6170</v>
      </c>
      <c r="I22" s="224"/>
      <c r="J22" s="223">
        <v>2434.0500000000002</v>
      </c>
      <c r="K22" s="224"/>
      <c r="L22" s="223">
        <v>2434.0500000000002</v>
      </c>
      <c r="M22" s="224"/>
      <c r="N22" s="172">
        <f>(H22-J22)</f>
        <v>3735.95</v>
      </c>
    </row>
    <row r="23" spans="1:19" ht="25.5" customHeight="1">
      <c r="A23" s="232" t="s">
        <v>266</v>
      </c>
      <c r="B23" s="233"/>
      <c r="C23" s="233"/>
      <c r="D23" s="234"/>
      <c r="E23" s="172">
        <v>5000</v>
      </c>
      <c r="F23" s="219">
        <v>2500</v>
      </c>
      <c r="G23" s="220"/>
      <c r="H23" s="219"/>
      <c r="I23" s="220"/>
      <c r="J23" s="219"/>
      <c r="K23" s="220"/>
      <c r="L23" s="219"/>
      <c r="M23" s="220"/>
      <c r="N23" s="172">
        <f>(H23-J23)</f>
        <v>0</v>
      </c>
    </row>
    <row r="24" spans="1:19" ht="26.25" customHeight="1">
      <c r="A24" s="235" t="s">
        <v>267</v>
      </c>
      <c r="B24" s="236"/>
      <c r="C24" s="236"/>
      <c r="D24" s="237"/>
      <c r="E24" s="172"/>
      <c r="F24" s="219"/>
      <c r="G24" s="220"/>
      <c r="H24" s="219"/>
      <c r="I24" s="220"/>
      <c r="J24" s="219"/>
      <c r="K24" s="220"/>
      <c r="L24" s="219"/>
      <c r="M24" s="220"/>
      <c r="N24" s="172">
        <f>(H24-J24)</f>
        <v>0</v>
      </c>
    </row>
    <row r="25" spans="1:19" ht="26.25" customHeight="1">
      <c r="A25" s="227" t="s">
        <v>268</v>
      </c>
      <c r="B25" s="228"/>
      <c r="C25" s="228"/>
      <c r="D25" s="229"/>
      <c r="E25" s="172"/>
      <c r="F25" s="230"/>
      <c r="G25" s="231"/>
      <c r="H25" s="230"/>
      <c r="I25" s="231"/>
      <c r="J25" s="230"/>
      <c r="K25" s="231"/>
      <c r="L25" s="230"/>
      <c r="M25" s="231"/>
      <c r="N25" s="172">
        <f>(H25-J25)</f>
        <v>0</v>
      </c>
    </row>
    <row r="26" spans="1:19" ht="24.75" customHeight="1">
      <c r="A26" s="227" t="s">
        <v>269</v>
      </c>
      <c r="B26" s="228"/>
      <c r="C26" s="228"/>
      <c r="D26" s="229"/>
      <c r="E26" s="172"/>
      <c r="F26" s="230"/>
      <c r="G26" s="231"/>
      <c r="H26" s="230"/>
      <c r="I26" s="231"/>
      <c r="J26" s="230"/>
      <c r="K26" s="231"/>
      <c r="L26" s="230"/>
      <c r="M26" s="231"/>
      <c r="N26" s="172">
        <f>(H26-J26)</f>
        <v>0</v>
      </c>
    </row>
    <row r="27" spans="1:19" ht="12.75" customHeight="1">
      <c r="A27" s="212" t="s">
        <v>270</v>
      </c>
      <c r="B27" s="213"/>
      <c r="C27" s="213"/>
      <c r="D27" s="214"/>
      <c r="E27" s="210">
        <v>80200</v>
      </c>
      <c r="F27" s="219">
        <v>39100</v>
      </c>
      <c r="G27" s="220"/>
      <c r="H27" s="223">
        <f>(H22+H23+H24+H26)</f>
        <v>6170</v>
      </c>
      <c r="I27" s="224"/>
      <c r="J27" s="219">
        <f>(J22+J23+J24+J26)</f>
        <v>2434.0500000000002</v>
      </c>
      <c r="K27" s="220"/>
      <c r="L27" s="219">
        <f>(L22+L23+L24+L26)</f>
        <v>2434.0500000000002</v>
      </c>
      <c r="M27" s="220"/>
      <c r="N27" s="210" t="s">
        <v>264</v>
      </c>
    </row>
    <row r="28" spans="1:19" ht="11.25" customHeight="1">
      <c r="A28" s="215"/>
      <c r="B28" s="216"/>
      <c r="C28" s="216"/>
      <c r="D28" s="217"/>
      <c r="E28" s="211"/>
      <c r="F28" s="221"/>
      <c r="G28" s="222"/>
      <c r="H28" s="225"/>
      <c r="I28" s="226"/>
      <c r="J28" s="221"/>
      <c r="K28" s="222"/>
      <c r="L28" s="221"/>
      <c r="M28" s="222"/>
      <c r="N28" s="211"/>
    </row>
    <row r="29" spans="1:19" ht="12.75" customHeight="1">
      <c r="A29" s="212" t="s">
        <v>271</v>
      </c>
      <c r="B29" s="213"/>
      <c r="C29" s="213"/>
      <c r="D29" s="214"/>
      <c r="E29" s="210" t="s">
        <v>264</v>
      </c>
      <c r="F29" s="219" t="s">
        <v>264</v>
      </c>
      <c r="G29" s="220"/>
      <c r="H29" s="219" t="s">
        <v>264</v>
      </c>
      <c r="I29" s="220"/>
      <c r="J29" s="219" t="s">
        <v>264</v>
      </c>
      <c r="K29" s="220"/>
      <c r="L29" s="219" t="s">
        <v>264</v>
      </c>
      <c r="M29" s="220"/>
      <c r="N29" s="210">
        <f>(N22+N23+N24+N26)</f>
        <v>3735.95</v>
      </c>
    </row>
    <row r="30" spans="1:19">
      <c r="A30" s="215"/>
      <c r="B30" s="216"/>
      <c r="C30" s="216"/>
      <c r="D30" s="217"/>
      <c r="E30" s="218"/>
      <c r="F30" s="221"/>
      <c r="G30" s="222"/>
      <c r="H30" s="221"/>
      <c r="I30" s="222"/>
      <c r="J30" s="221"/>
      <c r="K30" s="222"/>
      <c r="L30" s="221"/>
      <c r="M30" s="222"/>
      <c r="N30" s="218"/>
    </row>
    <row r="31" spans="1:19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</row>
    <row r="32" spans="1:19">
      <c r="A32" s="208" t="s">
        <v>272</v>
      </c>
      <c r="B32" s="208"/>
      <c r="C32" s="208"/>
      <c r="D32" s="158"/>
      <c r="E32" s="158"/>
      <c r="F32" s="158"/>
      <c r="G32" s="151"/>
      <c r="H32" s="209"/>
      <c r="I32" s="209"/>
      <c r="J32" s="151"/>
      <c r="K32" s="209" t="s">
        <v>227</v>
      </c>
      <c r="L32" s="209"/>
      <c r="M32" s="209"/>
      <c r="N32" s="209"/>
    </row>
    <row r="33" spans="1:14">
      <c r="A33" s="158"/>
      <c r="B33" s="158"/>
      <c r="C33" s="158"/>
      <c r="D33" s="158"/>
      <c r="E33" s="158"/>
      <c r="F33" s="158"/>
      <c r="G33" s="151"/>
      <c r="H33" s="207" t="s">
        <v>229</v>
      </c>
      <c r="I33" s="207"/>
      <c r="J33" s="151"/>
      <c r="K33" s="207" t="s">
        <v>230</v>
      </c>
      <c r="L33" s="207"/>
      <c r="M33" s="207"/>
      <c r="N33" s="207"/>
    </row>
    <row r="34" spans="1:14">
      <c r="A34" s="158"/>
      <c r="B34" s="158"/>
      <c r="C34" s="158"/>
      <c r="D34" s="158"/>
      <c r="E34" s="158"/>
      <c r="F34" s="158"/>
      <c r="G34" s="173"/>
      <c r="H34" s="173"/>
      <c r="I34" s="173"/>
      <c r="J34" s="173"/>
      <c r="K34" s="173"/>
      <c r="L34" s="173"/>
      <c r="M34" s="173"/>
      <c r="N34" s="173"/>
    </row>
    <row r="35" spans="1:14">
      <c r="A35" s="208" t="s">
        <v>273</v>
      </c>
      <c r="B35" s="208"/>
      <c r="C35" s="208"/>
      <c r="D35" s="208"/>
      <c r="E35" s="158"/>
      <c r="F35" s="158"/>
      <c r="G35" s="151"/>
      <c r="H35" s="209"/>
      <c r="I35" s="209"/>
      <c r="J35" s="151"/>
      <c r="K35" s="209" t="s">
        <v>232</v>
      </c>
      <c r="L35" s="209"/>
      <c r="M35" s="209"/>
      <c r="N35" s="209"/>
    </row>
    <row r="36" spans="1:14">
      <c r="A36" s="158"/>
      <c r="B36" s="158"/>
      <c r="C36" s="158"/>
      <c r="D36" s="158"/>
      <c r="E36" s="158"/>
      <c r="F36" s="158"/>
      <c r="G36" s="151" t="s">
        <v>274</v>
      </c>
      <c r="H36" s="207" t="s">
        <v>229</v>
      </c>
      <c r="I36" s="207"/>
      <c r="J36" s="151"/>
      <c r="K36" s="207" t="s">
        <v>230</v>
      </c>
      <c r="L36" s="207"/>
      <c r="M36" s="207"/>
      <c r="N36" s="207"/>
    </row>
    <row r="37" spans="1:14">
      <c r="H37" s="174"/>
    </row>
  </sheetData>
  <mergeCells count="80">
    <mergeCell ref="A11:L11"/>
    <mergeCell ref="B5:E5"/>
    <mergeCell ref="B7:E7"/>
    <mergeCell ref="B8:E8"/>
    <mergeCell ref="B9:E9"/>
    <mergeCell ref="M9:N9"/>
    <mergeCell ref="B17:C17"/>
    <mergeCell ref="E17:G17"/>
    <mergeCell ref="H17:I17"/>
    <mergeCell ref="J17:K17"/>
    <mergeCell ref="L17:M17"/>
    <mergeCell ref="M12:N12"/>
    <mergeCell ref="D13:E13"/>
    <mergeCell ref="E16:G16"/>
    <mergeCell ref="J16:K16"/>
    <mergeCell ref="L16:M16"/>
    <mergeCell ref="E18:E19"/>
    <mergeCell ref="F18:G18"/>
    <mergeCell ref="H18:I18"/>
    <mergeCell ref="L18:M18"/>
    <mergeCell ref="F19:G19"/>
    <mergeCell ref="H19:I19"/>
    <mergeCell ref="J19:K19"/>
    <mergeCell ref="L19:M19"/>
    <mergeCell ref="N20:N21"/>
    <mergeCell ref="A22:D22"/>
    <mergeCell ref="F22:G22"/>
    <mergeCell ref="H22:I22"/>
    <mergeCell ref="J22:K22"/>
    <mergeCell ref="L22:M22"/>
    <mergeCell ref="A20:D21"/>
    <mergeCell ref="E20:E21"/>
    <mergeCell ref="F20:G21"/>
    <mergeCell ref="H20:I21"/>
    <mergeCell ref="J20:K21"/>
    <mergeCell ref="L20:M21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H36:I36"/>
    <mergeCell ref="K36:N36"/>
    <mergeCell ref="A32:C32"/>
    <mergeCell ref="H32:I32"/>
    <mergeCell ref="K32:N32"/>
    <mergeCell ref="H33:I33"/>
    <mergeCell ref="K33:N33"/>
    <mergeCell ref="A35:D35"/>
    <mergeCell ref="H35:I35"/>
    <mergeCell ref="K35:N35"/>
  </mergeCells>
  <pageMargins left="0.95" right="0.17" top="0.67" bottom="0.5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 Nr.2 Suv.</vt:lpstr>
      <vt:lpstr>pažyma apie pajamas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Vartotojas</cp:lastModifiedBy>
  <cp:lastPrinted>2021-05-04T08:52:32Z</cp:lastPrinted>
  <dcterms:created xsi:type="dcterms:W3CDTF">2019-01-14T20:28:53Z</dcterms:created>
  <dcterms:modified xsi:type="dcterms:W3CDTF">2021-05-04T08:53:51Z</dcterms:modified>
</cp:coreProperties>
</file>