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95" yWindow="420" windowWidth="15480" windowHeight="11640" activeTab="1"/>
  </bookViews>
  <sheets>
    <sheet name="Finansinės būklės ataskaita" sheetId="4" r:id="rId1"/>
    <sheet name="Veiklos rezultatų ataskaita" sheetId="5" r:id="rId2"/>
    <sheet name="Finansavimo sumos" sheetId="6" r:id="rId3"/>
  </sheets>
  <definedNames>
    <definedName name="_xlnm.Print_Titles" localSheetId="2">'Finansavimo sumos'!$10:$12</definedName>
    <definedName name="_xlnm.Print_Titles" localSheetId="0">'Finansinės būklės ataskaita'!$19:$19</definedName>
    <definedName name="_xlnm.Print_Titles" localSheetId="1">'Veiklos rezultatų ataskaita'!$20:$20</definedName>
  </definedNames>
  <calcPr calcId="125725"/>
  <smartTagPr show="none"/>
</workbook>
</file>

<file path=xl/calcChain.xml><?xml version="1.0" encoding="utf-8"?>
<calcChain xmlns="http://schemas.openxmlformats.org/spreadsheetml/2006/main">
  <c r="M24" i="6"/>
  <c r="M23"/>
  <c r="L22"/>
  <c r="K22"/>
  <c r="J22"/>
  <c r="I22"/>
  <c r="H22"/>
  <c r="G22"/>
  <c r="F22"/>
  <c r="E22"/>
  <c r="M22" s="1"/>
  <c r="D22"/>
  <c r="C22"/>
  <c r="M21"/>
  <c r="M20"/>
  <c r="L19"/>
  <c r="K19"/>
  <c r="J19"/>
  <c r="I19"/>
  <c r="H19"/>
  <c r="G19"/>
  <c r="F19"/>
  <c r="E19"/>
  <c r="D19"/>
  <c r="M19" s="1"/>
  <c r="C19"/>
  <c r="M18"/>
  <c r="M17"/>
  <c r="L16"/>
  <c r="K16"/>
  <c r="J16"/>
  <c r="I16"/>
  <c r="H16"/>
  <c r="G16"/>
  <c r="F16"/>
  <c r="E16"/>
  <c r="D16"/>
  <c r="C16"/>
  <c r="M16" s="1"/>
  <c r="M15"/>
  <c r="M14"/>
  <c r="L13"/>
  <c r="L25" s="1"/>
  <c r="K13"/>
  <c r="K25" s="1"/>
  <c r="J13"/>
  <c r="J25" s="1"/>
  <c r="I13"/>
  <c r="I25" s="1"/>
  <c r="H13"/>
  <c r="H25" s="1"/>
  <c r="G13"/>
  <c r="G25" s="1"/>
  <c r="F13"/>
  <c r="F25" s="1"/>
  <c r="E13"/>
  <c r="E25" s="1"/>
  <c r="D13"/>
  <c r="D25" s="1"/>
  <c r="C13"/>
  <c r="C25" s="1"/>
  <c r="M25" l="1"/>
  <c r="M13"/>
  <c r="I47" i="5" l="1"/>
  <c r="H47"/>
  <c r="I31"/>
  <c r="H31"/>
  <c r="I28"/>
  <c r="H28"/>
  <c r="I22"/>
  <c r="I21" s="1"/>
  <c r="I46" s="1"/>
  <c r="I54" s="1"/>
  <c r="I56" s="1"/>
  <c r="H22"/>
  <c r="H21" s="1"/>
  <c r="H46" s="1"/>
  <c r="H54" s="1"/>
  <c r="H56" s="1"/>
  <c r="G42" i="4" l="1"/>
  <c r="G49"/>
  <c r="G21"/>
  <c r="G27"/>
  <c r="F21"/>
  <c r="F27"/>
  <c r="F42"/>
  <c r="F49"/>
  <c r="G59"/>
  <c r="G65"/>
  <c r="G75"/>
  <c r="G69"/>
  <c r="G64" s="1"/>
  <c r="G86"/>
  <c r="G84" s="1"/>
  <c r="G90"/>
  <c r="F59"/>
  <c r="F65"/>
  <c r="F64" s="1"/>
  <c r="F75"/>
  <c r="F69" s="1"/>
  <c r="F86"/>
  <c r="F90"/>
  <c r="F20" l="1"/>
  <c r="G41"/>
  <c r="F41"/>
  <c r="G20"/>
  <c r="F58"/>
  <c r="F94"/>
  <c r="F84"/>
  <c r="G94"/>
  <c r="G58"/>
</calcChain>
</file>

<file path=xl/sharedStrings.xml><?xml version="1.0" encoding="utf-8"?>
<sst xmlns="http://schemas.openxmlformats.org/spreadsheetml/2006/main" count="364" uniqueCount="272">
  <si>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</si>
  <si>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</si>
  <si>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</si>
  <si>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</si>
  <si>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</si>
  <si>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</si>
  <si>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</si>
  <si>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</si>
  <si>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</si>
  <si>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</si>
  <si>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</si>
  <si>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</si>
  <si>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</si>
  <si>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</si>
  <si>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</si>
  <si>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</si>
  <si>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</si>
  <si>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</si>
  <si>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</si>
  <si>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</si>
  <si>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</si>
  <si>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</si>
  <si>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</si>
  <si>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</si>
  <si>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</si>
  <si>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</si>
  <si>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</si>
  <si>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</si>
  <si>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</si>
  <si>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</si>
  <si>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</si>
  <si>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</si>
  <si>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</si>
  <si>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</si>
  <si>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</si>
  <si>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</si>
  <si>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</si>
  <si>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</si>
  <si>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</si>
  <si>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</si>
  <si>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</si>
  <si>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</si>
  <si>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</si>
  <si>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</si>
  <si>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</si>
  <si>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</si>
  <si>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</si>
  <si>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</si>
  <si>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</si>
  <si>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</si>
  <si>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</si>
  <si>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</si>
  <si>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</si>
  <si>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</si>
  <si>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</si>
  <si>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</si>
  <si>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</si>
  <si>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</si>
  <si>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</si>
  <si>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</si>
  <si>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</si>
  <si>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</si>
  <si>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</si>
  <si>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</si>
  <si>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</si>
  <si>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</si>
  <si>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</si>
  <si>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</si>
  <si>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</si>
  <si>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</si>
  <si>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</si>
  <si>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</si>
  <si>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</si>
  <si>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</si>
  <si>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</si>
  <si>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</si>
  <si>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</si>
  <si>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</si>
  <si>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</si>
  <si>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</si>
  <si>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</si>
  <si>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</si>
  <si>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</si>
  <si>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</si>
  <si>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</si>
  <si>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</si>
  <si>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</si>
  <si>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</si>
  <si>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</si>
  <si>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</si>
  <si>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</si>
  <si>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</si>
  <si>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</si>
  <si>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</si>
  <si>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</si>
  <si>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</si>
  <si>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</si>
  <si>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</si>
  <si>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</si>
  <si>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</si>
  <si>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</si>
  <si>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</si>
  <si>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</si>
  <si>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</si>
  <si>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</si>
  <si>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</si>
  <si>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</si>
  <si>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</si>
  <si>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</si>
  <si>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</si>
  <si>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</si>
  <si>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_________________________________________________________________________________________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</si>
  <si>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</si>
  <si>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</si>
  <si>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</si>
  <si>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</si>
  <si>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</si>
  <si>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</si>
  <si>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</si>
  <si>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</si>
  <si>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</si>
  <si>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</si>
  <si>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</si>
  <si>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</si>
  <si>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</si>
  <si>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r>
      <t>(teisės aktais įpareigoto pasirašyti asmens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pareigų pavadinimas)                                     (parašas)</t>
    </r>
  </si>
  <si>
    <t>Nebaigta statyba ir išankstiniai mokėjimai</t>
  </si>
  <si>
    <t>II.11</t>
  </si>
  <si>
    <t>II.6.1</t>
  </si>
  <si>
    <t>II.6.2</t>
  </si>
  <si>
    <t>II.12</t>
  </si>
  <si>
    <t>Pateikimo valiuta ir tikslumas: eurais arba tūkstančiais eurų</t>
  </si>
  <si>
    <t>Klaipėdos r.Gargždų "Kranto" pagrindinė mokykla</t>
  </si>
  <si>
    <t>Egidijus Žiedas</t>
  </si>
  <si>
    <t xml:space="preserve">             Direktorius</t>
  </si>
  <si>
    <t>P03</t>
  </si>
  <si>
    <t>P04</t>
  </si>
  <si>
    <t>P08</t>
  </si>
  <si>
    <t>P10</t>
  </si>
  <si>
    <t>P11</t>
  </si>
  <si>
    <t>P12</t>
  </si>
  <si>
    <t>P17</t>
  </si>
  <si>
    <t>PAGAL 2020_M 09 30_D. DUOMENIS</t>
  </si>
  <si>
    <t>2020-10-23  Nr.3</t>
  </si>
  <si>
    <t>3-iojo VSAFAS „Veiklos rezultatų ataskaita“</t>
  </si>
  <si>
    <t>(Žemesniojo lygio viešojo sektoriaus subjektų, išskyrus mokesčių fondus ir išteklių fondus</t>
  </si>
  <si>
    <t>(įskaitant socialinės apsaugos fondus), veiklos rezultatų ataskaitos forma)</t>
  </si>
  <si>
    <t>(viešojo sektoriaus subjekto arba viešojo sektoriaus subjektų grupės pavadinimas)</t>
  </si>
  <si>
    <t>_______________________________________________________________________________</t>
  </si>
  <si>
    <t>(viešojo sektoriaus subjekto, parengusio veiklos rezultatų ataskaitą</t>
  </si>
  <si>
    <t>arba konsoliduotąją veiklos rezultatų ataskaitą,  kodas, adresas)</t>
  </si>
  <si>
    <t>VEIKLOS REZULTATŲ ATASKAITA</t>
  </si>
  <si>
    <t>PAGAL 2020_M.09.30_D. DUOMENIS</t>
  </si>
  <si>
    <t>2020-10-23   Nr. 3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</si>
  <si>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</si>
  <si>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t>Pastabos Nr.</t>
  </si>
  <si>
    <t>Ataskaitinis laikotarpis</t>
  </si>
  <si>
    <t>Praėjęs ataskaitinis laikotarpis</t>
  </si>
  <si>
    <t>PAGRINDINĖS VEIKLOS PAJAMOS</t>
  </si>
  <si>
    <t>FINANSAVIMO PAJAMOS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</si>
  <si>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</si>
  <si>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</si>
  <si>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</si>
  <si>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</si>
  <si>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</si>
  <si>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</si>
  <si>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</si>
  <si>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MOKESČIŲ IR SOCIALINIŲ ĮMOKŲ PAJAMOS</t>
  </si>
  <si>
    <t xml:space="preserve">PAGRINDINĖS VEIKLOS KITOS PAJAMOS </t>
  </si>
  <si>
    <t>P21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</si>
  <si>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</si>
  <si>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</si>
  <si>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</si>
  <si>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</si>
  <si>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</si>
  <si>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P22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</si>
  <si>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</si>
  <si>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</si>
  <si>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</si>
  <si>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</si>
  <si>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</si>
  <si>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</si>
  <si>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 xml:space="preserve">Komandiruočių </t>
  </si>
  <si>
    <t>KOMANDIRUOČIŲ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</si>
  <si>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</si>
  <si>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</si>
  <si>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</si>
  <si>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</si>
  <si>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</si>
  <si>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</si>
  <si>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</si>
  <si>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</si>
  <si>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</si>
  <si>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</si>
  <si>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</si>
  <si>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</si>
  <si>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</si>
  <si>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</si>
  <si>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</si>
  <si>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</si>
  <si>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</si>
  <si>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</si>
  <si>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</si>
  <si>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</si>
  <si>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</si>
  <si>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</si>
  <si>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</si>
  <si>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</si>
  <si>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</si>
  <si>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</si>
  <si>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</si>
  <si>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PAGRINDINĖS VEIKLOS PERVIRŠIS AR DEFICITAS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</si>
  <si>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</si>
  <si>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</si>
  <si>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</si>
  <si>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</si>
  <si>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</si>
  <si>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</si>
  <si>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</si>
  <si>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</si>
  <si>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FINANSINĖS IR INVESTICINĖS VEIKLOS REZULTATAS</t>
  </si>
  <si>
    <t>APSKAITOS POLITIKOS KEITIMO IR ESMINIŲ APSKAITOS KLAIDŲ TAISYMO ĮTAKA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</si>
  <si>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</si>
  <si>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</si>
  <si>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</si>
  <si>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</si>
  <si>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</si>
  <si>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</si>
  <si>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</si>
  <si>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</si>
  <si>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Direktorius</t>
  </si>
  <si>
    <t>(teisės aktais įpareigoto pasirašyti asmens pareigų pavadinimas)                            (parašas)</t>
  </si>
  <si>
    <t>Gargždų Kranto pagrindinė mokykla</t>
  </si>
  <si>
    <t xml:space="preserve">                                     20-ojo VSAFAS „Finansavimo sumos“</t>
  </si>
  <si>
    <t xml:space="preserve">                                      4 priedas</t>
  </si>
  <si>
    <t>(Informacijos apie finansavimo sumas pagal šaltinį, tikslinę paskirtį ir jų pokyčius per ataskaitinį laikotarpį pateikimo žemesniojo lygio</t>
  </si>
  <si>
    <r>
      <t>finansinių ataskaitų aiškinamajame rašte</t>
    </r>
    <r>
      <rPr>
        <b/>
        <sz val="11"/>
        <rFont val="Times New Roman"/>
        <family val="1"/>
        <charset val="186"/>
      </rPr>
      <t xml:space="preserve"> forma)</t>
    </r>
  </si>
  <si>
    <t>FINANSAVIMO SUMOS PAGAL ŠALTINĮ, TIKSLINĘ PASKIRTĮ IR JŲ POKYČIAI PER ATASKAITINĮ LAIKOTARPĮ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</si>
  <si>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</si>
  <si>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</si>
  <si>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</si>
  <si>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</si>
  <si>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</si>
  <si>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t>Finansavimo sumų pergrupavimas</t>
  </si>
  <si>
    <r>
      <t xml:space="preserve">Neatlygintinai </t>
    </r>
    <r>
      <rPr>
        <b/>
        <sz val="11"/>
        <rFont val="Times New Roman"/>
        <family val="1"/>
        <charset val="186"/>
      </rPr>
      <t>gautas turtas</t>
    </r>
  </si>
  <si>
    <t>Perduota kitiems viešojo sektoriaus subjektams</t>
  </si>
  <si>
    <r>
      <t>Finansavimo sumų sumažėjimas dėl turto</t>
    </r>
    <r>
      <rPr>
        <b/>
        <sz val="11"/>
        <rFont val="Times New Roman"/>
        <family val="1"/>
        <charset val="186"/>
      </rPr>
      <t xml:space="preserve"> pardavimo</t>
    </r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</si>
  <si>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</si>
  <si>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</si>
  <si>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</si>
  <si>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</si>
  <si>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</si>
  <si>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1.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</si>
  <si>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</si>
  <si>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</si>
  <si>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</si>
  <si>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</si>
  <si>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</si>
  <si>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2.</t>
  </si>
  <si>
    <t>Iš savivaldybės biudžeto (išskyrus  savivaldybės biudžeto asignavimų  dalį, gautą  iš Europos Sąjungos, užsienio valstybių ir tarptautinių organizacijų):</t>
  </si>
  <si>
    <r>
      <t>2.1</t>
    </r>
    <r>
      <rPr>
        <sz val="11"/>
        <rFont val="Times New Roman"/>
        <family val="1"/>
        <charset val="186"/>
      </rPr>
      <t>.</t>
    </r>
  </si>
  <si>
    <r>
      <t>2.</t>
    </r>
    <r>
      <rPr>
        <sz val="11"/>
        <rFont val="Times New Roman"/>
        <family val="1"/>
        <charset val="186"/>
      </rPr>
      <t>2.</t>
    </r>
  </si>
  <si>
    <t>3.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</si>
  <si>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</si>
  <si>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</si>
  <si>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r>
      <t>3.</t>
    </r>
    <r>
      <rPr>
        <sz val="11"/>
        <rFont val="Times New Roman"/>
        <family val="1"/>
        <charset val="186"/>
      </rPr>
      <t>2.</t>
    </r>
  </si>
  <si>
    <t>4.</t>
  </si>
  <si>
    <t>Iš kitų šaltinių:</t>
  </si>
  <si>
    <t>4.1.</t>
  </si>
  <si>
    <t>4.2.</t>
  </si>
  <si>
    <t>5.</t>
  </si>
  <si>
    <t>Iš viso finansavimo sumų</t>
  </si>
</sst>
</file>

<file path=xl/styles.xml><?xml version="1.0" encoding="utf-8"?>
<styleSheet xmlns="http://schemas.openxmlformats.org/spreadsheetml/2006/main">
  <fonts count="29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  <font>
      <sz val="10"/>
      <name val="Arial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1"/>
      <name val="Arial"/>
      <family val="2"/>
      <charset val="186"/>
    </font>
    <font>
      <b/>
      <sz val="11"/>
      <name val="TimesNewRoman,Bold"/>
    </font>
    <font>
      <b/>
      <sz val="11"/>
      <name val="Arial"/>
      <family val="2"/>
      <charset val="186"/>
    </font>
    <font>
      <i/>
      <sz val="11"/>
      <name val="TimesNewRoman,Bold"/>
    </font>
    <font>
      <i/>
      <sz val="11"/>
      <name val="TimesNewRoman,Bold"/>
      <charset val="186"/>
    </font>
    <font>
      <sz val="12"/>
      <name val="Arial"/>
      <family val="2"/>
      <charset val="186"/>
    </font>
    <font>
      <b/>
      <sz val="12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b/>
      <sz val="11"/>
      <name val="Times New Roman"/>
      <family val="1"/>
      <charset val="186"/>
    </font>
    <font>
      <b/>
      <strike/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20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1" fillId="0" borderId="0" xfId="1" applyAlignment="1">
      <alignment vertical="center"/>
    </xf>
    <xf numFmtId="0" fontId="2" fillId="0" borderId="0" xfId="1" applyFont="1" applyAlignment="1">
      <alignment vertical="center"/>
    </xf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4" fillId="0" borderId="1" xfId="1" applyFont="1" applyBorder="1" applyAlignment="1">
      <alignment horizontal="center" vertical="center" wrapText="1"/>
    </xf>
    <xf numFmtId="0" fontId="11" fillId="0" borderId="0" xfId="1" applyAlignment="1">
      <alignment vertical="center" wrapText="1"/>
    </xf>
    <xf numFmtId="0" fontId="14" fillId="0" borderId="1" xfId="1" applyFont="1" applyBorder="1" applyAlignment="1">
      <alignment vertical="center" wrapText="1"/>
    </xf>
    <xf numFmtId="0" fontId="14" fillId="0" borderId="1" xfId="1" applyFont="1" applyBorder="1" applyAlignment="1">
      <alignment vertical="center"/>
    </xf>
    <xf numFmtId="0" fontId="14" fillId="0" borderId="1" xfId="1" applyFont="1" applyBorder="1" applyAlignment="1">
      <alignment horizontal="center" vertical="center"/>
    </xf>
    <xf numFmtId="2" fontId="14" fillId="0" borderId="1" xfId="1" applyNumberFormat="1" applyFont="1" applyBorder="1" applyAlignment="1">
      <alignment horizontal="right" vertical="center"/>
    </xf>
    <xf numFmtId="0" fontId="12" fillId="0" borderId="1" xfId="1" applyFont="1" applyBorder="1" applyAlignment="1">
      <alignment vertical="center" wrapText="1"/>
    </xf>
    <xf numFmtId="0" fontId="12" fillId="0" borderId="1" xfId="1" applyFont="1" applyBorder="1" applyAlignment="1">
      <alignment horizontal="left" vertical="center"/>
    </xf>
    <xf numFmtId="0" fontId="12" fillId="0" borderId="1" xfId="1" applyFont="1" applyBorder="1" applyAlignment="1">
      <alignment horizontal="center" vertical="center"/>
    </xf>
    <xf numFmtId="2" fontId="12" fillId="0" borderId="1" xfId="1" applyNumberFormat="1" applyFont="1" applyBorder="1" applyAlignment="1">
      <alignment horizontal="right" vertical="center"/>
    </xf>
    <xf numFmtId="0" fontId="4" fillId="2" borderId="0" xfId="1" applyFont="1" applyFill="1" applyAlignment="1">
      <alignment vertical="center" wrapText="1"/>
    </xf>
    <xf numFmtId="2" fontId="12" fillId="2" borderId="9" xfId="1" applyNumberFormat="1" applyFont="1" applyFill="1" applyBorder="1" applyAlignment="1">
      <alignment horizontal="right" vertical="center"/>
    </xf>
    <xf numFmtId="0" fontId="12" fillId="0" borderId="1" xfId="1" applyFont="1" applyBorder="1" applyAlignment="1">
      <alignment vertical="center"/>
    </xf>
    <xf numFmtId="2" fontId="12" fillId="0" borderId="1" xfId="1" applyNumberFormat="1" applyFont="1" applyBorder="1" applyAlignment="1">
      <alignment horizontal="right" vertical="center" wrapText="1"/>
    </xf>
    <xf numFmtId="0" fontId="14" fillId="0" borderId="1" xfId="1" applyFont="1" applyBorder="1" applyAlignment="1">
      <alignment horizontal="left" vertical="center"/>
    </xf>
    <xf numFmtId="0" fontId="23" fillId="0" borderId="1" xfId="1" applyFont="1" applyBorder="1" applyAlignment="1">
      <alignment horizontal="center" vertical="center"/>
    </xf>
    <xf numFmtId="0" fontId="24" fillId="0" borderId="1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11" fillId="0" borderId="0" xfId="1" applyBorder="1" applyAlignment="1">
      <alignment vertical="center"/>
    </xf>
    <xf numFmtId="0" fontId="4" fillId="2" borderId="0" xfId="1" applyFont="1" applyFill="1" applyBorder="1" applyAlignment="1">
      <alignment vertical="center" wrapText="1"/>
    </xf>
    <xf numFmtId="0" fontId="26" fillId="0" borderId="0" xfId="1" applyFont="1"/>
    <xf numFmtId="0" fontId="13" fillId="0" borderId="0" xfId="1" applyFont="1" applyAlignment="1">
      <alignment horizontal="center" vertical="center"/>
    </xf>
    <xf numFmtId="0" fontId="27" fillId="0" borderId="0" xfId="1" applyFont="1" applyAlignment="1">
      <alignment vertical="center"/>
    </xf>
    <xf numFmtId="14" fontId="13" fillId="0" borderId="0" xfId="1" applyNumberFormat="1" applyFont="1" applyAlignment="1">
      <alignment vertical="center"/>
    </xf>
    <xf numFmtId="0" fontId="27" fillId="0" borderId="1" xfId="1" applyFont="1" applyBorder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0" fontId="27" fillId="0" borderId="1" xfId="1" applyFont="1" applyFill="1" applyBorder="1" applyAlignment="1">
      <alignment horizontal="center" vertical="center" wrapText="1"/>
    </xf>
    <xf numFmtId="0" fontId="27" fillId="0" borderId="8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0" fontId="27" fillId="0" borderId="1" xfId="1" applyFont="1" applyBorder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left" vertical="center" wrapText="1"/>
    </xf>
    <xf numFmtId="0" fontId="13" fillId="0" borderId="1" xfId="1" applyFont="1" applyFill="1" applyBorder="1" applyAlignment="1">
      <alignment horizontal="justify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11" fillId="3" borderId="0" xfId="1" applyFont="1" applyFill="1" applyBorder="1" applyAlignment="1">
      <alignment horizontal="center"/>
    </xf>
    <xf numFmtId="0" fontId="11" fillId="0" borderId="0" xfId="1"/>
    <xf numFmtId="0" fontId="10" fillId="0" borderId="0" xfId="1" applyFont="1"/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1" fillId="0" borderId="0" xfId="1" applyAlignment="1">
      <alignment vertical="center"/>
    </xf>
    <xf numFmtId="0" fontId="15" fillId="0" borderId="0" xfId="1" applyFont="1" applyAlignment="1">
      <alignment horizontal="center" vertical="center"/>
    </xf>
    <xf numFmtId="0" fontId="16" fillId="0" borderId="14" xfId="1" applyFont="1" applyBorder="1" applyAlignment="1">
      <alignment horizontal="center" vertical="center"/>
    </xf>
    <xf numFmtId="0" fontId="11" fillId="0" borderId="14" xfId="1" applyBorder="1" applyAlignment="1">
      <alignment vertical="center"/>
    </xf>
    <xf numFmtId="0" fontId="17" fillId="0" borderId="0" xfId="1" applyFont="1" applyAlignment="1">
      <alignment horizontal="justify" vertical="center"/>
    </xf>
    <xf numFmtId="0" fontId="19" fillId="0" borderId="0" xfId="1" applyFont="1" applyAlignment="1">
      <alignment horizontal="center" vertical="center"/>
    </xf>
    <xf numFmtId="0" fontId="20" fillId="0" borderId="0" xfId="1" applyFont="1" applyAlignment="1">
      <alignment vertical="center"/>
    </xf>
    <xf numFmtId="0" fontId="12" fillId="0" borderId="1" xfId="1" applyFont="1" applyBorder="1" applyAlignment="1">
      <alignment vertical="center" wrapText="1"/>
    </xf>
    <xf numFmtId="0" fontId="21" fillId="0" borderId="0" xfId="1" applyFont="1" applyAlignment="1">
      <alignment horizontal="right" vertical="center"/>
    </xf>
    <xf numFmtId="0" fontId="14" fillId="0" borderId="1" xfId="1" applyFont="1" applyBorder="1" applyAlignment="1">
      <alignment horizontal="center" vertical="center" wrapText="1"/>
    </xf>
    <xf numFmtId="0" fontId="23" fillId="0" borderId="1" xfId="1" applyFont="1" applyBorder="1" applyAlignment="1">
      <alignment vertical="center" wrapText="1"/>
    </xf>
    <xf numFmtId="0" fontId="14" fillId="0" borderId="1" xfId="1" applyFont="1" applyBorder="1" applyAlignment="1">
      <alignment vertical="center" wrapText="1"/>
    </xf>
    <xf numFmtId="0" fontId="24" fillId="0" borderId="1" xfId="1" applyFont="1" applyBorder="1" applyAlignment="1">
      <alignment vertical="center"/>
    </xf>
    <xf numFmtId="0" fontId="12" fillId="0" borderId="1" xfId="1" applyFont="1" applyBorder="1" applyAlignment="1">
      <alignment horizontal="left" vertical="center" wrapText="1"/>
    </xf>
    <xf numFmtId="0" fontId="23" fillId="0" borderId="1" xfId="1" applyFont="1" applyBorder="1" applyAlignment="1">
      <alignment vertical="center"/>
    </xf>
    <xf numFmtId="0" fontId="14" fillId="0" borderId="2" xfId="1" applyFont="1" applyBorder="1" applyAlignment="1">
      <alignment horizontal="left" vertical="center" wrapText="1"/>
    </xf>
    <xf numFmtId="0" fontId="24" fillId="0" borderId="3" xfId="1" applyFont="1" applyBorder="1" applyAlignment="1">
      <alignment vertical="center" wrapText="1"/>
    </xf>
    <xf numFmtId="0" fontId="24" fillId="0" borderId="8" xfId="1" applyFont="1" applyBorder="1" applyAlignment="1">
      <alignment vertical="center" wrapText="1"/>
    </xf>
    <xf numFmtId="0" fontId="12" fillId="0" borderId="2" xfId="1" applyFont="1" applyBorder="1" applyAlignment="1">
      <alignment horizontal="left" vertical="center"/>
    </xf>
    <xf numFmtId="0" fontId="23" fillId="0" borderId="3" xfId="1" applyFont="1" applyBorder="1" applyAlignment="1">
      <alignment vertical="center"/>
    </xf>
    <xf numFmtId="0" fontId="23" fillId="0" borderId="8" xfId="1" applyFont="1" applyBorder="1" applyAlignment="1">
      <alignment vertical="center"/>
    </xf>
    <xf numFmtId="0" fontId="14" fillId="0" borderId="2" xfId="1" applyFont="1" applyBorder="1" applyAlignment="1">
      <alignment horizontal="left" vertical="center"/>
    </xf>
    <xf numFmtId="0" fontId="24" fillId="0" borderId="3" xfId="1" applyFont="1" applyBorder="1" applyAlignment="1">
      <alignment vertical="center"/>
    </xf>
    <xf numFmtId="0" fontId="24" fillId="0" borderId="8" xfId="1" applyFont="1" applyBorder="1" applyAlignment="1">
      <alignment vertical="center"/>
    </xf>
    <xf numFmtId="0" fontId="14" fillId="0" borderId="2" xfId="1" applyFont="1" applyBorder="1" applyAlignment="1">
      <alignment vertical="center"/>
    </xf>
    <xf numFmtId="0" fontId="12" fillId="0" borderId="0" xfId="1" applyFont="1" applyBorder="1" applyAlignment="1">
      <alignment horizontal="left" vertical="center" wrapText="1"/>
    </xf>
    <xf numFmtId="0" fontId="25" fillId="0" borderId="0" xfId="1" applyFont="1" applyAlignment="1">
      <alignment horizontal="left" vertical="center"/>
    </xf>
    <xf numFmtId="0" fontId="11" fillId="0" borderId="0" xfId="1" applyAlignment="1">
      <alignment horizontal="left" vertical="center"/>
    </xf>
    <xf numFmtId="0" fontId="13" fillId="0" borderId="0" xfId="1" applyFont="1" applyBorder="1" applyAlignment="1">
      <alignment horizontal="left" vertical="top" wrapText="1"/>
    </xf>
    <xf numFmtId="0" fontId="13" fillId="0" borderId="0" xfId="1" applyFont="1" applyAlignment="1">
      <alignment horizontal="center" vertical="top" wrapText="1"/>
    </xf>
    <xf numFmtId="0" fontId="14" fillId="0" borderId="2" xfId="1" applyFont="1" applyBorder="1" applyAlignment="1">
      <alignment vertical="center" wrapText="1"/>
    </xf>
    <xf numFmtId="0" fontId="27" fillId="0" borderId="0" xfId="1" applyFont="1" applyAlignment="1">
      <alignment horizontal="center" vertical="center"/>
    </xf>
    <xf numFmtId="0" fontId="27" fillId="0" borderId="0" xfId="1" applyFont="1" applyAlignment="1">
      <alignment vertical="center"/>
    </xf>
    <xf numFmtId="0" fontId="27" fillId="0" borderId="1" xfId="1" applyFont="1" applyBorder="1" applyAlignment="1">
      <alignment horizontal="center" vertical="center" wrapText="1"/>
    </xf>
    <xf numFmtId="0" fontId="27" fillId="0" borderId="9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0"/>
  <sheetViews>
    <sheetView showGridLines="0" topLeftCell="A49" zoomScaleNormal="100" zoomScaleSheetLayoutView="100" workbookViewId="0">
      <selection activeCell="M22" sqref="M22"/>
    </sheetView>
  </sheetViews>
  <sheetFormatPr defaultRowHeight="12.75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1.85546875" style="11" customWidth="1"/>
    <col min="7" max="7" width="12.85546875" style="11" customWidth="1"/>
    <col min="8" max="8" width="5.28515625" style="11" customWidth="1"/>
    <col min="9" max="9" width="55.140625" style="11" customWidth="1"/>
    <col min="10" max="16384" width="9.140625" style="11"/>
  </cols>
  <sheetData>
    <row r="1" spans="1:7">
      <c r="A1" s="73"/>
      <c r="B1" s="42"/>
      <c r="C1" s="42"/>
      <c r="D1" s="42"/>
      <c r="E1" s="74"/>
      <c r="F1" s="73"/>
      <c r="G1" s="73"/>
    </row>
    <row r="2" spans="1:7">
      <c r="E2" s="147" t="s">
        <v>95</v>
      </c>
      <c r="F2" s="148"/>
      <c r="G2" s="148"/>
    </row>
    <row r="3" spans="1:7">
      <c r="E3" s="149" t="s">
        <v>114</v>
      </c>
      <c r="F3" s="150"/>
      <c r="G3" s="150"/>
    </row>
    <row r="5" spans="1:7">
      <c r="A5" s="144" t="s">
        <v>94</v>
      </c>
      <c r="B5" s="145"/>
      <c r="C5" s="145"/>
      <c r="D5" s="145"/>
      <c r="E5" s="145"/>
      <c r="F5" s="139"/>
      <c r="G5" s="139"/>
    </row>
    <row r="6" spans="1:7">
      <c r="A6" s="154"/>
      <c r="B6" s="154"/>
      <c r="C6" s="154"/>
      <c r="D6" s="154"/>
      <c r="E6" s="154"/>
      <c r="F6" s="154"/>
      <c r="G6" s="154"/>
    </row>
    <row r="7" spans="1:7">
      <c r="A7" s="151" t="s">
        <v>132</v>
      </c>
      <c r="B7" s="152"/>
      <c r="C7" s="152"/>
      <c r="D7" s="152"/>
      <c r="E7" s="152"/>
      <c r="F7" s="153"/>
      <c r="G7" s="153"/>
    </row>
    <row r="8" spans="1:7">
      <c r="A8" s="137" t="s">
        <v>115</v>
      </c>
      <c r="B8" s="138"/>
      <c r="C8" s="138"/>
      <c r="D8" s="138"/>
      <c r="E8" s="138"/>
      <c r="F8" s="139"/>
      <c r="G8" s="139"/>
    </row>
    <row r="9" spans="1:7" ht="12.75" customHeight="1">
      <c r="A9" s="137" t="s">
        <v>111</v>
      </c>
      <c r="B9" s="138"/>
      <c r="C9" s="138"/>
      <c r="D9" s="138"/>
      <c r="E9" s="138"/>
      <c r="F9" s="139"/>
      <c r="G9" s="139"/>
    </row>
    <row r="10" spans="1:7">
      <c r="A10" s="141" t="s">
        <v>116</v>
      </c>
      <c r="B10" s="142"/>
      <c r="C10" s="142"/>
      <c r="D10" s="142"/>
      <c r="E10" s="142"/>
      <c r="F10" s="143"/>
      <c r="G10" s="143"/>
    </row>
    <row r="11" spans="1:7">
      <c r="A11" s="143"/>
      <c r="B11" s="143"/>
      <c r="C11" s="143"/>
      <c r="D11" s="143"/>
      <c r="E11" s="143"/>
      <c r="F11" s="143"/>
      <c r="G11" s="143"/>
    </row>
    <row r="12" spans="1:7">
      <c r="A12" s="140"/>
      <c r="B12" s="139"/>
      <c r="C12" s="139"/>
      <c r="D12" s="139"/>
      <c r="E12" s="139"/>
    </row>
    <row r="13" spans="1:7">
      <c r="A13" s="144" t="s">
        <v>0</v>
      </c>
      <c r="B13" s="145"/>
      <c r="C13" s="145"/>
      <c r="D13" s="145"/>
      <c r="E13" s="145"/>
      <c r="F13" s="146"/>
      <c r="G13" s="146"/>
    </row>
    <row r="14" spans="1:7">
      <c r="A14" s="144" t="s">
        <v>142</v>
      </c>
      <c r="B14" s="145"/>
      <c r="C14" s="145"/>
      <c r="D14" s="145"/>
      <c r="E14" s="145"/>
      <c r="F14" s="146"/>
      <c r="G14" s="146"/>
    </row>
    <row r="15" spans="1:7">
      <c r="A15" s="8"/>
      <c r="B15" s="63"/>
      <c r="C15" s="63"/>
      <c r="D15" s="63"/>
      <c r="E15" s="63"/>
      <c r="F15" s="64"/>
      <c r="G15" s="64"/>
    </row>
    <row r="16" spans="1:7">
      <c r="A16" s="137" t="s">
        <v>143</v>
      </c>
      <c r="B16" s="156"/>
      <c r="C16" s="156"/>
      <c r="D16" s="156"/>
      <c r="E16" s="156"/>
      <c r="F16" s="157"/>
      <c r="G16" s="157"/>
    </row>
    <row r="17" spans="1:9">
      <c r="A17" s="137" t="s">
        <v>1</v>
      </c>
      <c r="B17" s="137"/>
      <c r="C17" s="137"/>
      <c r="D17" s="137"/>
      <c r="E17" s="137"/>
      <c r="F17" s="157"/>
      <c r="G17" s="157"/>
    </row>
    <row r="18" spans="1:9" ht="12.75" customHeight="1">
      <c r="A18" s="8"/>
      <c r="B18" s="9"/>
      <c r="C18" s="9"/>
      <c r="D18" s="158" t="s">
        <v>131</v>
      </c>
      <c r="E18" s="158"/>
      <c r="F18" s="158"/>
      <c r="G18" s="158"/>
    </row>
    <row r="19" spans="1:9" ht="67.5" customHeight="1">
      <c r="A19" s="3" t="s">
        <v>2</v>
      </c>
      <c r="B19" s="159" t="s">
        <v>3</v>
      </c>
      <c r="C19" s="160"/>
      <c r="D19" s="161"/>
      <c r="E19" s="2" t="s">
        <v>4</v>
      </c>
      <c r="F19" s="1" t="s">
        <v>5</v>
      </c>
      <c r="G19" s="1" t="s">
        <v>6</v>
      </c>
      <c r="I19" s="12"/>
    </row>
    <row r="20" spans="1:9" s="12" customFormat="1" ht="12.75" customHeight="1">
      <c r="A20" s="1" t="s">
        <v>7</v>
      </c>
      <c r="B20" s="13" t="s">
        <v>8</v>
      </c>
      <c r="C20" s="31"/>
      <c r="D20" s="14"/>
      <c r="E20" s="23"/>
      <c r="F20" s="87">
        <f>SUM(F21,F27,F38,F39)</f>
        <v>1342185.73</v>
      </c>
      <c r="G20" s="87">
        <f>SUM(G21,G27,G38,G39)</f>
        <v>1389000.11</v>
      </c>
    </row>
    <row r="21" spans="1:9" s="12" customFormat="1" ht="12.75" customHeight="1">
      <c r="A21" s="30" t="s">
        <v>9</v>
      </c>
      <c r="B21" s="34" t="s">
        <v>97</v>
      </c>
      <c r="C21" s="15"/>
      <c r="D21" s="16"/>
      <c r="E21" s="23" t="s">
        <v>135</v>
      </c>
      <c r="F21" s="88">
        <f>SUM(F22:F26)</f>
        <v>15.190000000000509</v>
      </c>
      <c r="G21" s="88">
        <f>SUM(G22:G26)</f>
        <v>49.850000000000364</v>
      </c>
    </row>
    <row r="22" spans="1:9" s="12" customFormat="1" ht="12.75" customHeight="1">
      <c r="A22" s="23" t="s">
        <v>10</v>
      </c>
      <c r="B22" s="7"/>
      <c r="C22" s="43" t="s">
        <v>11</v>
      </c>
      <c r="D22" s="25"/>
      <c r="E22" s="81"/>
      <c r="F22" s="88"/>
      <c r="G22" s="88"/>
    </row>
    <row r="23" spans="1:9" s="12" customFormat="1" ht="12.75" customHeight="1">
      <c r="A23" s="23" t="s">
        <v>12</v>
      </c>
      <c r="B23" s="7"/>
      <c r="C23" s="43" t="s">
        <v>118</v>
      </c>
      <c r="D23" s="29"/>
      <c r="E23" s="82"/>
      <c r="F23" s="88">
        <v>15.190000000000509</v>
      </c>
      <c r="G23" s="88">
        <v>49.850000000000364</v>
      </c>
    </row>
    <row r="24" spans="1:9" s="12" customFormat="1" ht="12.75" customHeight="1">
      <c r="A24" s="23" t="s">
        <v>13</v>
      </c>
      <c r="B24" s="7"/>
      <c r="C24" s="43" t="s">
        <v>14</v>
      </c>
      <c r="D24" s="29"/>
      <c r="E24" s="82"/>
      <c r="F24" s="88"/>
      <c r="G24" s="88"/>
    </row>
    <row r="25" spans="1:9" s="12" customFormat="1" ht="12.75" customHeight="1">
      <c r="A25" s="23" t="s">
        <v>15</v>
      </c>
      <c r="B25" s="7"/>
      <c r="C25" s="43" t="s">
        <v>123</v>
      </c>
      <c r="D25" s="29"/>
      <c r="E25" s="30"/>
      <c r="F25" s="88"/>
      <c r="G25" s="88"/>
      <c r="I25" s="11"/>
    </row>
    <row r="26" spans="1:9" s="12" customFormat="1" ht="12.75" customHeight="1">
      <c r="A26" s="77" t="s">
        <v>93</v>
      </c>
      <c r="B26" s="7"/>
      <c r="C26" s="24" t="s">
        <v>82</v>
      </c>
      <c r="D26" s="25"/>
      <c r="E26" s="30"/>
      <c r="F26" s="88"/>
      <c r="G26" s="88"/>
      <c r="I26" s="11"/>
    </row>
    <row r="27" spans="1:9" s="12" customFormat="1" ht="12.75" customHeight="1">
      <c r="A27" s="19" t="s">
        <v>16</v>
      </c>
      <c r="B27" s="20" t="s">
        <v>17</v>
      </c>
      <c r="C27" s="21"/>
      <c r="D27" s="22"/>
      <c r="E27" s="30" t="s">
        <v>136</v>
      </c>
      <c r="F27" s="88">
        <f>SUM(F28:F37)</f>
        <v>1342170.54</v>
      </c>
      <c r="G27" s="88">
        <f>SUM(G28:G37)</f>
        <v>1388950.26</v>
      </c>
      <c r="I27" s="11"/>
    </row>
    <row r="28" spans="1:9" s="12" customFormat="1" ht="12.75" customHeight="1">
      <c r="A28" s="23" t="s">
        <v>18</v>
      </c>
      <c r="B28" s="7"/>
      <c r="C28" s="43" t="s">
        <v>19</v>
      </c>
      <c r="D28" s="29"/>
      <c r="E28" s="82"/>
      <c r="F28" s="88"/>
      <c r="G28" s="88"/>
      <c r="I28" s="11"/>
    </row>
    <row r="29" spans="1:9" s="12" customFormat="1" ht="12.75" customHeight="1">
      <c r="A29" s="23" t="s">
        <v>20</v>
      </c>
      <c r="B29" s="7"/>
      <c r="C29" s="43" t="s">
        <v>21</v>
      </c>
      <c r="D29" s="29"/>
      <c r="E29" s="82"/>
      <c r="F29" s="88">
        <v>1175176.05</v>
      </c>
      <c r="G29" s="88">
        <v>1199342.05</v>
      </c>
      <c r="I29" s="11"/>
    </row>
    <row r="30" spans="1:9" s="12" customFormat="1" ht="12.75" customHeight="1">
      <c r="A30" s="23" t="s">
        <v>22</v>
      </c>
      <c r="B30" s="7"/>
      <c r="C30" s="43" t="s">
        <v>23</v>
      </c>
      <c r="D30" s="29"/>
      <c r="E30" s="82"/>
      <c r="F30" s="88">
        <v>44902.929999999993</v>
      </c>
      <c r="G30" s="88">
        <v>48610.929999999993</v>
      </c>
      <c r="I30" s="11"/>
    </row>
    <row r="31" spans="1:9" s="12" customFormat="1" ht="12.75" customHeight="1">
      <c r="A31" s="23" t="s">
        <v>24</v>
      </c>
      <c r="B31" s="7"/>
      <c r="C31" s="43" t="s">
        <v>25</v>
      </c>
      <c r="D31" s="29"/>
      <c r="E31" s="82"/>
      <c r="F31" s="88"/>
      <c r="G31" s="88"/>
      <c r="I31" s="11"/>
    </row>
    <row r="32" spans="1:9" s="12" customFormat="1" ht="12.75" customHeight="1">
      <c r="A32" s="23" t="s">
        <v>26</v>
      </c>
      <c r="B32" s="7"/>
      <c r="C32" s="43" t="s">
        <v>27</v>
      </c>
      <c r="D32" s="29"/>
      <c r="E32" s="82"/>
      <c r="F32" s="88">
        <v>16082.550000000003</v>
      </c>
      <c r="G32" s="88">
        <v>18605.909999999989</v>
      </c>
      <c r="I32" s="11"/>
    </row>
    <row r="33" spans="1:9" s="12" customFormat="1" ht="12.75" customHeight="1">
      <c r="A33" s="23" t="s">
        <v>28</v>
      </c>
      <c r="B33" s="7"/>
      <c r="C33" s="43" t="s">
        <v>29</v>
      </c>
      <c r="D33" s="29"/>
      <c r="E33" s="82"/>
      <c r="F33" s="88">
        <v>27134.080000000002</v>
      </c>
      <c r="G33" s="88">
        <v>31659.08</v>
      </c>
      <c r="I33" s="11"/>
    </row>
    <row r="34" spans="1:9" s="12" customFormat="1" ht="12.75" customHeight="1">
      <c r="A34" s="23" t="s">
        <v>30</v>
      </c>
      <c r="B34" s="7"/>
      <c r="C34" s="43" t="s">
        <v>31</v>
      </c>
      <c r="D34" s="29"/>
      <c r="E34" s="82"/>
      <c r="F34" s="88"/>
      <c r="G34" s="88"/>
      <c r="I34" s="11"/>
    </row>
    <row r="35" spans="1:9" s="12" customFormat="1" ht="12.75" customHeight="1">
      <c r="A35" s="23" t="s">
        <v>32</v>
      </c>
      <c r="B35" s="7"/>
      <c r="C35" s="43" t="s">
        <v>33</v>
      </c>
      <c r="D35" s="29"/>
      <c r="E35" s="82"/>
      <c r="F35" s="88">
        <v>41734.25</v>
      </c>
      <c r="G35" s="88">
        <v>48436.929999999993</v>
      </c>
      <c r="I35" s="11"/>
    </row>
    <row r="36" spans="1:9" s="12" customFormat="1" ht="12.75" customHeight="1">
      <c r="A36" s="23" t="s">
        <v>34</v>
      </c>
      <c r="B36" s="26"/>
      <c r="C36" s="45" t="s">
        <v>117</v>
      </c>
      <c r="D36" s="46"/>
      <c r="E36" s="82"/>
      <c r="F36" s="88">
        <v>37140.680000000008</v>
      </c>
      <c r="G36" s="88">
        <v>42295.360000000001</v>
      </c>
      <c r="I36" s="11"/>
    </row>
    <row r="37" spans="1:9" s="12" customFormat="1" ht="12.75" customHeight="1">
      <c r="A37" s="23" t="s">
        <v>35</v>
      </c>
      <c r="B37" s="7"/>
      <c r="C37" s="43" t="s">
        <v>126</v>
      </c>
      <c r="D37" s="29"/>
      <c r="E37" s="30"/>
      <c r="F37" s="88"/>
      <c r="G37" s="88"/>
      <c r="I37" s="11"/>
    </row>
    <row r="38" spans="1:9" s="12" customFormat="1" ht="12.75" customHeight="1">
      <c r="A38" s="30" t="s">
        <v>36</v>
      </c>
      <c r="B38" s="6" t="s">
        <v>37</v>
      </c>
      <c r="C38" s="6"/>
      <c r="D38" s="44"/>
      <c r="E38" s="30"/>
      <c r="F38" s="88"/>
      <c r="G38" s="88"/>
      <c r="I38" s="11"/>
    </row>
    <row r="39" spans="1:9" s="12" customFormat="1" ht="12.75" customHeight="1">
      <c r="A39" s="30" t="s">
        <v>44</v>
      </c>
      <c r="B39" s="6" t="s">
        <v>45</v>
      </c>
      <c r="C39" s="6"/>
      <c r="D39" s="44"/>
      <c r="E39" s="83"/>
      <c r="F39" s="88"/>
      <c r="G39" s="88"/>
      <c r="I39" s="11"/>
    </row>
    <row r="40" spans="1:9" s="12" customFormat="1" ht="12.75" customHeight="1">
      <c r="A40" s="1" t="s">
        <v>46</v>
      </c>
      <c r="B40" s="13" t="s">
        <v>47</v>
      </c>
      <c r="C40" s="31"/>
      <c r="D40" s="14"/>
      <c r="E40" s="82"/>
      <c r="F40" s="88"/>
      <c r="G40" s="88"/>
      <c r="I40" s="11"/>
    </row>
    <row r="41" spans="1:9" s="12" customFormat="1" ht="12.75" customHeight="1">
      <c r="A41" s="3" t="s">
        <v>48</v>
      </c>
      <c r="B41" s="65" t="s">
        <v>49</v>
      </c>
      <c r="C41" s="32"/>
      <c r="D41" s="66"/>
      <c r="E41" s="30"/>
      <c r="F41" s="87">
        <f>SUM(F42,F48,F49,F56,F57)</f>
        <v>104144.03</v>
      </c>
      <c r="G41" s="87">
        <f>SUM(G42,G48,G49,G56,G57)</f>
        <v>99948.66</v>
      </c>
      <c r="I41" s="11"/>
    </row>
    <row r="42" spans="1:9" s="12" customFormat="1" ht="12.75" customHeight="1">
      <c r="A42" s="56" t="s">
        <v>9</v>
      </c>
      <c r="B42" s="48" t="s">
        <v>50</v>
      </c>
      <c r="C42" s="50"/>
      <c r="D42" s="67" t="s">
        <v>137</v>
      </c>
      <c r="E42" s="30" t="s">
        <v>137</v>
      </c>
      <c r="F42" s="88">
        <f>SUM(F43:F47)</f>
        <v>514.78</v>
      </c>
      <c r="G42" s="88">
        <f>SUM(G43:G47)</f>
        <v>0</v>
      </c>
      <c r="I42" s="11"/>
    </row>
    <row r="43" spans="1:9" s="12" customFormat="1" ht="12.75" customHeight="1">
      <c r="A43" s="18" t="s">
        <v>10</v>
      </c>
      <c r="B43" s="26"/>
      <c r="C43" s="45" t="s">
        <v>51</v>
      </c>
      <c r="D43" s="46"/>
      <c r="E43" s="82"/>
      <c r="F43" s="88"/>
      <c r="G43" s="88"/>
      <c r="I43" s="11"/>
    </row>
    <row r="44" spans="1:9" s="12" customFormat="1" ht="12.75" customHeight="1">
      <c r="A44" s="18" t="s">
        <v>12</v>
      </c>
      <c r="B44" s="26"/>
      <c r="C44" s="45" t="s">
        <v>91</v>
      </c>
      <c r="D44" s="46"/>
      <c r="E44" s="82"/>
      <c r="F44" s="88">
        <v>514.78</v>
      </c>
      <c r="G44" s="88"/>
      <c r="I44" s="11"/>
    </row>
    <row r="45" spans="1:9" s="12" customFormat="1">
      <c r="A45" s="18" t="s">
        <v>13</v>
      </c>
      <c r="B45" s="26"/>
      <c r="C45" s="45" t="s">
        <v>119</v>
      </c>
      <c r="D45" s="46"/>
      <c r="E45" s="82"/>
      <c r="F45" s="88"/>
      <c r="G45" s="88"/>
      <c r="I45" s="11"/>
    </row>
    <row r="46" spans="1:9" s="12" customFormat="1">
      <c r="A46" s="18" t="s">
        <v>15</v>
      </c>
      <c r="B46" s="26"/>
      <c r="C46" s="45" t="s">
        <v>124</v>
      </c>
      <c r="D46" s="46"/>
      <c r="E46" s="82"/>
      <c r="F46" s="88"/>
      <c r="G46" s="88"/>
      <c r="I46" s="11"/>
    </row>
    <row r="47" spans="1:9" s="12" customFormat="1" ht="12.75" customHeight="1">
      <c r="A47" s="18" t="s">
        <v>93</v>
      </c>
      <c r="B47" s="32"/>
      <c r="C47" s="168" t="s">
        <v>104</v>
      </c>
      <c r="D47" s="167"/>
      <c r="E47" s="82"/>
      <c r="F47" s="88"/>
      <c r="G47" s="88"/>
      <c r="I47" s="11"/>
    </row>
    <row r="48" spans="1:9" s="12" customFormat="1" ht="12.75" customHeight="1">
      <c r="A48" s="56" t="s">
        <v>16</v>
      </c>
      <c r="B48" s="68" t="s">
        <v>110</v>
      </c>
      <c r="C48" s="53"/>
      <c r="D48" s="69"/>
      <c r="E48" s="30"/>
      <c r="F48" s="88"/>
      <c r="G48" s="88"/>
      <c r="I48" s="11"/>
    </row>
    <row r="49" spans="1:9" s="12" customFormat="1" ht="12.75" customHeight="1">
      <c r="A49" s="56" t="s">
        <v>36</v>
      </c>
      <c r="B49" s="48" t="s">
        <v>98</v>
      </c>
      <c r="C49" s="50"/>
      <c r="D49" s="67"/>
      <c r="E49" s="30"/>
      <c r="F49" s="88">
        <f>SUM(F50:F55)</f>
        <v>82000.160000000003</v>
      </c>
      <c r="G49" s="88">
        <f>SUM(G50:G55)</f>
        <v>81784.010000000009</v>
      </c>
      <c r="I49" s="11"/>
    </row>
    <row r="50" spans="1:9" s="12" customFormat="1" ht="12.75" customHeight="1">
      <c r="A50" s="18" t="s">
        <v>38</v>
      </c>
      <c r="B50" s="50"/>
      <c r="C50" s="78" t="s">
        <v>83</v>
      </c>
      <c r="D50" s="52"/>
      <c r="E50" s="30"/>
      <c r="F50" s="88"/>
      <c r="G50" s="88"/>
      <c r="I50" s="11"/>
    </row>
    <row r="51" spans="1:9" s="12" customFormat="1" ht="12.75" customHeight="1">
      <c r="A51" s="79" t="s">
        <v>39</v>
      </c>
      <c r="B51" s="26"/>
      <c r="C51" s="45" t="s">
        <v>52</v>
      </c>
      <c r="D51" s="27"/>
      <c r="E51" s="84"/>
      <c r="F51" s="88"/>
      <c r="G51" s="88"/>
      <c r="I51" s="11"/>
    </row>
    <row r="52" spans="1:9" s="12" customFormat="1" ht="12.75" customHeight="1">
      <c r="A52" s="18" t="s">
        <v>40</v>
      </c>
      <c r="B52" s="26"/>
      <c r="C52" s="45" t="s">
        <v>53</v>
      </c>
      <c r="D52" s="46"/>
      <c r="E52" s="85"/>
      <c r="F52" s="88"/>
      <c r="G52" s="88"/>
      <c r="I52" s="11"/>
    </row>
    <row r="53" spans="1:9" s="12" customFormat="1" ht="12.75" customHeight="1">
      <c r="A53" s="18" t="s">
        <v>41</v>
      </c>
      <c r="B53" s="26"/>
      <c r="C53" s="168" t="s">
        <v>90</v>
      </c>
      <c r="D53" s="167"/>
      <c r="E53" s="85"/>
      <c r="F53" s="88"/>
      <c r="G53" s="88"/>
      <c r="I53" s="11"/>
    </row>
    <row r="54" spans="1:9" s="12" customFormat="1" ht="12.75" customHeight="1">
      <c r="A54" s="18" t="s">
        <v>42</v>
      </c>
      <c r="B54" s="26"/>
      <c r="C54" s="45" t="s">
        <v>84</v>
      </c>
      <c r="D54" s="46"/>
      <c r="E54" s="30" t="s">
        <v>138</v>
      </c>
      <c r="F54" s="88">
        <v>75341.48</v>
      </c>
      <c r="G54" s="88">
        <v>75125.33</v>
      </c>
      <c r="I54" s="11"/>
    </row>
    <row r="55" spans="1:9" s="12" customFormat="1" ht="12.75" customHeight="1">
      <c r="A55" s="18" t="s">
        <v>43</v>
      </c>
      <c r="B55" s="26"/>
      <c r="C55" s="45" t="s">
        <v>54</v>
      </c>
      <c r="D55" s="46"/>
      <c r="E55" s="30"/>
      <c r="F55" s="88">
        <v>6658.68</v>
      </c>
      <c r="G55" s="88">
        <v>6658.68</v>
      </c>
      <c r="I55" s="11"/>
    </row>
    <row r="56" spans="1:9" s="12" customFormat="1" ht="12.75" customHeight="1">
      <c r="A56" s="56" t="s">
        <v>44</v>
      </c>
      <c r="B56" s="4" t="s">
        <v>55</v>
      </c>
      <c r="C56" s="4"/>
      <c r="D56" s="60"/>
      <c r="E56" s="85"/>
      <c r="F56" s="88"/>
      <c r="G56" s="88"/>
      <c r="I56" s="11"/>
    </row>
    <row r="57" spans="1:9" s="12" customFormat="1" ht="12.75" customHeight="1">
      <c r="A57" s="56" t="s">
        <v>56</v>
      </c>
      <c r="B57" s="4" t="s">
        <v>57</v>
      </c>
      <c r="C57" s="4"/>
      <c r="D57" s="60"/>
      <c r="E57" s="30" t="s">
        <v>139</v>
      </c>
      <c r="F57" s="88">
        <v>21629.09</v>
      </c>
      <c r="G57" s="88">
        <v>18164.650000000001</v>
      </c>
      <c r="I57" s="11"/>
    </row>
    <row r="58" spans="1:9" s="12" customFormat="1" ht="12.75" customHeight="1">
      <c r="A58" s="30"/>
      <c r="B58" s="20" t="s">
        <v>58</v>
      </c>
      <c r="C58" s="21"/>
      <c r="D58" s="22"/>
      <c r="E58" s="30"/>
      <c r="F58" s="88">
        <f>SUM(F20,F40,F41)</f>
        <v>1446329.76</v>
      </c>
      <c r="G58" s="88">
        <f>SUM(G20,G40,G41)</f>
        <v>1488948.77</v>
      </c>
      <c r="I58" s="11"/>
    </row>
    <row r="59" spans="1:9" s="12" customFormat="1" ht="12.75" customHeight="1">
      <c r="A59" s="1" t="s">
        <v>59</v>
      </c>
      <c r="B59" s="13" t="s">
        <v>60</v>
      </c>
      <c r="C59" s="13"/>
      <c r="D59" s="72"/>
      <c r="E59" s="30" t="s">
        <v>140</v>
      </c>
      <c r="F59" s="87">
        <f>SUM(F60:F63)</f>
        <v>1364223.32</v>
      </c>
      <c r="G59" s="87">
        <f>SUM(G60:G63)</f>
        <v>1407164.7600000002</v>
      </c>
      <c r="I59" s="11"/>
    </row>
    <row r="60" spans="1:9" s="12" customFormat="1" ht="12.75" customHeight="1">
      <c r="A60" s="30" t="s">
        <v>9</v>
      </c>
      <c r="B60" s="6" t="s">
        <v>61</v>
      </c>
      <c r="C60" s="6"/>
      <c r="D60" s="44"/>
      <c r="E60" s="30"/>
      <c r="F60" s="88">
        <v>184374.34000000008</v>
      </c>
      <c r="G60" s="88">
        <v>191858.22000000003</v>
      </c>
      <c r="I60" s="11"/>
    </row>
    <row r="61" spans="1:9" s="12" customFormat="1" ht="12.75" customHeight="1">
      <c r="A61" s="19" t="s">
        <v>16</v>
      </c>
      <c r="B61" s="20" t="s">
        <v>62</v>
      </c>
      <c r="C61" s="21"/>
      <c r="D61" s="22"/>
      <c r="E61" s="19"/>
      <c r="F61" s="88">
        <v>757391.24</v>
      </c>
      <c r="G61" s="88">
        <v>776632.6</v>
      </c>
      <c r="I61" s="11"/>
    </row>
    <row r="62" spans="1:9" s="12" customFormat="1" ht="12.75" customHeight="1">
      <c r="A62" s="30" t="s">
        <v>36</v>
      </c>
      <c r="B62" s="162" t="s">
        <v>105</v>
      </c>
      <c r="C62" s="163"/>
      <c r="D62" s="164"/>
      <c r="E62" s="30"/>
      <c r="F62" s="88">
        <v>394901.73000000004</v>
      </c>
      <c r="G62" s="88">
        <v>403020.61</v>
      </c>
      <c r="I62" s="11"/>
    </row>
    <row r="63" spans="1:9" s="12" customFormat="1" ht="12.75" customHeight="1">
      <c r="A63" s="30" t="s">
        <v>96</v>
      </c>
      <c r="B63" s="6" t="s">
        <v>63</v>
      </c>
      <c r="C63" s="7"/>
      <c r="D63" s="5"/>
      <c r="E63" s="30"/>
      <c r="F63" s="88">
        <v>27556.01</v>
      </c>
      <c r="G63" s="88">
        <v>35653.33</v>
      </c>
      <c r="I63" s="11"/>
    </row>
    <row r="64" spans="1:9" s="12" customFormat="1" ht="12.75" customHeight="1">
      <c r="A64" s="1" t="s">
        <v>64</v>
      </c>
      <c r="B64" s="13" t="s">
        <v>65</v>
      </c>
      <c r="C64" s="31"/>
      <c r="D64" s="14"/>
      <c r="E64" s="30"/>
      <c r="F64" s="87">
        <f>SUM(F65,F69)</f>
        <v>81838.58</v>
      </c>
      <c r="G64" s="87">
        <f>SUM(G65,G69)</f>
        <v>81784.009999999995</v>
      </c>
      <c r="I64" s="11"/>
    </row>
    <row r="65" spans="1:9" s="12" customFormat="1" ht="12.75" customHeight="1">
      <c r="A65" s="30" t="s">
        <v>9</v>
      </c>
      <c r="B65" s="34" t="s">
        <v>66</v>
      </c>
      <c r="C65" s="35"/>
      <c r="D65" s="17"/>
      <c r="E65" s="30"/>
      <c r="F65" s="88">
        <f>SUM(F66:F68)</f>
        <v>0</v>
      </c>
      <c r="G65" s="88">
        <f>SUM(G66:G68)</f>
        <v>0</v>
      </c>
      <c r="I65" s="11"/>
    </row>
    <row r="66" spans="1:9" s="12" customFormat="1">
      <c r="A66" s="23" t="s">
        <v>10</v>
      </c>
      <c r="B66" s="39"/>
      <c r="C66" s="43" t="s">
        <v>99</v>
      </c>
      <c r="D66" s="49"/>
      <c r="E66" s="85"/>
      <c r="F66" s="88"/>
      <c r="G66" s="88"/>
      <c r="I66" s="11"/>
    </row>
    <row r="67" spans="1:9" s="12" customFormat="1" ht="12.75" customHeight="1">
      <c r="A67" s="23" t="s">
        <v>12</v>
      </c>
      <c r="B67" s="7"/>
      <c r="C67" s="43" t="s">
        <v>67</v>
      </c>
      <c r="D67" s="29"/>
      <c r="E67" s="30"/>
      <c r="F67" s="88"/>
      <c r="G67" s="88"/>
      <c r="I67" s="11"/>
    </row>
    <row r="68" spans="1:9" s="12" customFormat="1" ht="12.75" customHeight="1">
      <c r="A68" s="23" t="s">
        <v>103</v>
      </c>
      <c r="B68" s="7"/>
      <c r="C68" s="43" t="s">
        <v>68</v>
      </c>
      <c r="D68" s="29"/>
      <c r="E68" s="83"/>
      <c r="F68" s="88"/>
      <c r="G68" s="88"/>
      <c r="I68" s="11"/>
    </row>
    <row r="69" spans="1:9" s="61" customFormat="1" ht="12.75" customHeight="1">
      <c r="A69" s="56" t="s">
        <v>16</v>
      </c>
      <c r="B69" s="57" t="s">
        <v>69</v>
      </c>
      <c r="C69" s="58"/>
      <c r="D69" s="59"/>
      <c r="E69" s="56"/>
      <c r="F69" s="88">
        <f>SUM(F70:F75,F78:F83)</f>
        <v>81838.58</v>
      </c>
      <c r="G69" s="88">
        <f>SUM(G70:G75,G78:G83)</f>
        <v>81784.009999999995</v>
      </c>
      <c r="I69" s="11"/>
    </row>
    <row r="70" spans="1:9" s="12" customFormat="1" ht="12.75" customHeight="1">
      <c r="A70" s="23" t="s">
        <v>18</v>
      </c>
      <c r="B70" s="7"/>
      <c r="C70" s="43" t="s">
        <v>102</v>
      </c>
      <c r="D70" s="25"/>
      <c r="E70" s="30"/>
      <c r="F70" s="88"/>
      <c r="G70" s="88"/>
      <c r="I70" s="11"/>
    </row>
    <row r="71" spans="1:9" s="12" customFormat="1" ht="12.75" customHeight="1">
      <c r="A71" s="23" t="s">
        <v>20</v>
      </c>
      <c r="B71" s="39"/>
      <c r="C71" s="43" t="s">
        <v>108</v>
      </c>
      <c r="D71" s="49"/>
      <c r="E71" s="85"/>
      <c r="F71" s="88"/>
      <c r="G71" s="88"/>
      <c r="I71" s="11"/>
    </row>
    <row r="72" spans="1:9" s="12" customFormat="1">
      <c r="A72" s="23" t="s">
        <v>22</v>
      </c>
      <c r="B72" s="39"/>
      <c r="C72" s="43" t="s">
        <v>100</v>
      </c>
      <c r="D72" s="49"/>
      <c r="E72" s="85"/>
      <c r="F72" s="88"/>
      <c r="G72" s="88"/>
      <c r="I72" s="11"/>
    </row>
    <row r="73" spans="1:9" s="12" customFormat="1">
      <c r="A73" s="76" t="s">
        <v>24</v>
      </c>
      <c r="B73" s="50"/>
      <c r="C73" s="51" t="s">
        <v>85</v>
      </c>
      <c r="D73" s="52"/>
      <c r="E73" s="85"/>
      <c r="F73" s="88"/>
      <c r="G73" s="88"/>
      <c r="I73" s="11"/>
    </row>
    <row r="74" spans="1:9" s="12" customFormat="1">
      <c r="A74" s="30" t="s">
        <v>26</v>
      </c>
      <c r="B74" s="24"/>
      <c r="C74" s="24" t="s">
        <v>86</v>
      </c>
      <c r="D74" s="25"/>
      <c r="E74" s="86"/>
      <c r="F74" s="88"/>
      <c r="G74" s="88"/>
      <c r="I74" s="11"/>
    </row>
    <row r="75" spans="1:9" s="12" customFormat="1" ht="12.75" customHeight="1">
      <c r="A75" s="80" t="s">
        <v>28</v>
      </c>
      <c r="B75" s="58"/>
      <c r="C75" s="75" t="s">
        <v>101</v>
      </c>
      <c r="D75" s="62"/>
      <c r="E75" s="30"/>
      <c r="F75" s="88">
        <f>SUM(F76,F77)</f>
        <v>0</v>
      </c>
      <c r="G75" s="88">
        <f>SUM(G76,G77)</f>
        <v>0</v>
      </c>
      <c r="I75" s="11"/>
    </row>
    <row r="76" spans="1:9" s="12" customFormat="1" ht="12.75" customHeight="1">
      <c r="A76" s="18" t="s">
        <v>128</v>
      </c>
      <c r="B76" s="26"/>
      <c r="C76" s="27"/>
      <c r="D76" s="46" t="s">
        <v>70</v>
      </c>
      <c r="E76" s="85"/>
      <c r="F76" s="88"/>
      <c r="G76" s="88"/>
      <c r="I76" s="11"/>
    </row>
    <row r="77" spans="1:9" s="12" customFormat="1" ht="12.75" customHeight="1">
      <c r="A77" s="18" t="s">
        <v>129</v>
      </c>
      <c r="B77" s="26"/>
      <c r="C77" s="27"/>
      <c r="D77" s="46" t="s">
        <v>71</v>
      </c>
      <c r="E77" s="82"/>
      <c r="F77" s="88"/>
      <c r="G77" s="88"/>
      <c r="I77" s="11"/>
    </row>
    <row r="78" spans="1:9" s="12" customFormat="1" ht="12.75" customHeight="1">
      <c r="A78" s="18" t="s">
        <v>30</v>
      </c>
      <c r="B78" s="53"/>
      <c r="C78" s="54" t="s">
        <v>72</v>
      </c>
      <c r="D78" s="55"/>
      <c r="E78" s="82"/>
      <c r="F78" s="88"/>
      <c r="G78" s="88"/>
      <c r="I78" s="11"/>
    </row>
    <row r="79" spans="1:9" s="12" customFormat="1" ht="12.75" customHeight="1">
      <c r="A79" s="18" t="s">
        <v>32</v>
      </c>
      <c r="B79" s="33"/>
      <c r="C79" s="45" t="s">
        <v>112</v>
      </c>
      <c r="D79" s="47"/>
      <c r="E79" s="85"/>
      <c r="F79" s="88"/>
      <c r="G79" s="88"/>
      <c r="I79" s="11"/>
    </row>
    <row r="80" spans="1:9" s="12" customFormat="1" ht="12.75" customHeight="1">
      <c r="A80" s="18" t="s">
        <v>34</v>
      </c>
      <c r="B80" s="7"/>
      <c r="C80" s="43" t="s">
        <v>73</v>
      </c>
      <c r="D80" s="29"/>
      <c r="E80" s="30" t="s">
        <v>141</v>
      </c>
      <c r="F80" s="88">
        <v>2380.73</v>
      </c>
      <c r="G80" s="88">
        <v>1384.78</v>
      </c>
      <c r="I80" s="11"/>
    </row>
    <row r="81" spans="1:9" s="12" customFormat="1" ht="12.75" customHeight="1">
      <c r="A81" s="18" t="s">
        <v>35</v>
      </c>
      <c r="B81" s="7"/>
      <c r="C81" s="43" t="s">
        <v>74</v>
      </c>
      <c r="D81" s="29"/>
      <c r="E81" s="85"/>
      <c r="F81" s="88"/>
      <c r="G81" s="88"/>
      <c r="I81" s="11"/>
    </row>
    <row r="82" spans="1:9" s="12" customFormat="1" ht="12.75" customHeight="1">
      <c r="A82" s="23" t="s">
        <v>127</v>
      </c>
      <c r="B82" s="26"/>
      <c r="C82" s="45" t="s">
        <v>92</v>
      </c>
      <c r="D82" s="46"/>
      <c r="E82" s="85"/>
      <c r="F82" s="88">
        <v>79457.850000000006</v>
      </c>
      <c r="G82" s="88">
        <v>80399.23</v>
      </c>
      <c r="I82" s="11"/>
    </row>
    <row r="83" spans="1:9" s="12" customFormat="1" ht="12.75" customHeight="1">
      <c r="A83" s="23" t="s">
        <v>130</v>
      </c>
      <c r="B83" s="7"/>
      <c r="C83" s="43" t="s">
        <v>75</v>
      </c>
      <c r="D83" s="29"/>
      <c r="E83" s="83"/>
      <c r="F83" s="88"/>
      <c r="G83" s="88"/>
      <c r="I83" s="11"/>
    </row>
    <row r="84" spans="1:9" s="12" customFormat="1" ht="12.75" customHeight="1">
      <c r="A84" s="1" t="s">
        <v>76</v>
      </c>
      <c r="B84" s="36" t="s">
        <v>77</v>
      </c>
      <c r="C84" s="37"/>
      <c r="D84" s="38"/>
      <c r="E84" s="83"/>
      <c r="F84" s="87">
        <f>SUM(F85,F86,F89,F90)</f>
        <v>267.85999999940395</v>
      </c>
      <c r="G84" s="87">
        <f>SUM(G85,G86,G89,G90)</f>
        <v>4.6566128730773926E-10</v>
      </c>
      <c r="I84" s="11"/>
    </row>
    <row r="85" spans="1:9" s="12" customFormat="1" ht="12.75" customHeight="1">
      <c r="A85" s="30" t="s">
        <v>9</v>
      </c>
      <c r="B85" s="6" t="s">
        <v>87</v>
      </c>
      <c r="C85" s="7"/>
      <c r="D85" s="5"/>
      <c r="E85" s="83"/>
      <c r="F85" s="88"/>
      <c r="G85" s="88"/>
      <c r="I85" s="11"/>
    </row>
    <row r="86" spans="1:9" s="12" customFormat="1" ht="12.75" customHeight="1">
      <c r="A86" s="30" t="s">
        <v>16</v>
      </c>
      <c r="B86" s="34" t="s">
        <v>78</v>
      </c>
      <c r="C86" s="35"/>
      <c r="D86" s="17"/>
      <c r="E86" s="30"/>
      <c r="F86" s="88">
        <f>SUM(F87,F88)</f>
        <v>0</v>
      </c>
      <c r="G86" s="88">
        <f>SUM(G87,G88)</f>
        <v>0</v>
      </c>
      <c r="I86" s="11"/>
    </row>
    <row r="87" spans="1:9" s="12" customFormat="1" ht="12.75" customHeight="1">
      <c r="A87" s="23" t="s">
        <v>18</v>
      </c>
      <c r="B87" s="7"/>
      <c r="C87" s="43" t="s">
        <v>79</v>
      </c>
      <c r="D87" s="29"/>
      <c r="E87" s="30"/>
      <c r="F87" s="88"/>
      <c r="G87" s="88"/>
      <c r="I87" s="11"/>
    </row>
    <row r="88" spans="1:9" s="12" customFormat="1" ht="12.75" customHeight="1">
      <c r="A88" s="23" t="s">
        <v>20</v>
      </c>
      <c r="B88" s="7"/>
      <c r="C88" s="43" t="s">
        <v>80</v>
      </c>
      <c r="D88" s="29"/>
      <c r="E88" s="30"/>
      <c r="F88" s="88"/>
      <c r="G88" s="88"/>
      <c r="I88" s="11"/>
    </row>
    <row r="89" spans="1:9" s="12" customFormat="1" ht="12.75" customHeight="1">
      <c r="A89" s="56" t="s">
        <v>36</v>
      </c>
      <c r="B89" s="27" t="s">
        <v>109</v>
      </c>
      <c r="C89" s="27"/>
      <c r="D89" s="28"/>
      <c r="E89" s="30"/>
      <c r="F89" s="88"/>
      <c r="G89" s="88"/>
      <c r="I89" s="11"/>
    </row>
    <row r="90" spans="1:9" s="12" customFormat="1" ht="12.75" customHeight="1">
      <c r="A90" s="19" t="s">
        <v>44</v>
      </c>
      <c r="B90" s="20" t="s">
        <v>81</v>
      </c>
      <c r="C90" s="21"/>
      <c r="D90" s="22"/>
      <c r="E90" s="30"/>
      <c r="F90" s="88">
        <f>SUM(F91,F92)</f>
        <v>267.85999999940395</v>
      </c>
      <c r="G90" s="88">
        <f>SUM(G91,G92)</f>
        <v>4.6566128730773926E-10</v>
      </c>
      <c r="I90" s="11"/>
    </row>
    <row r="91" spans="1:9" s="12" customFormat="1" ht="12.75" customHeight="1">
      <c r="A91" s="23" t="s">
        <v>120</v>
      </c>
      <c r="B91" s="31"/>
      <c r="C91" s="43" t="s">
        <v>106</v>
      </c>
      <c r="D91" s="10"/>
      <c r="E91" s="82"/>
      <c r="F91" s="88">
        <v>267.85999999940395</v>
      </c>
      <c r="G91" s="88">
        <v>4.6566128730773926E-10</v>
      </c>
      <c r="I91" s="11"/>
    </row>
    <row r="92" spans="1:9" s="12" customFormat="1" ht="12.75" customHeight="1">
      <c r="A92" s="23" t="s">
        <v>121</v>
      </c>
      <c r="B92" s="31"/>
      <c r="C92" s="43" t="s">
        <v>107</v>
      </c>
      <c r="D92" s="10"/>
      <c r="E92" s="82"/>
      <c r="F92" s="88"/>
      <c r="G92" s="88"/>
      <c r="I92" s="11"/>
    </row>
    <row r="93" spans="1:9" s="12" customFormat="1" ht="12.75" customHeight="1">
      <c r="A93" s="1" t="s">
        <v>88</v>
      </c>
      <c r="B93" s="36" t="s">
        <v>89</v>
      </c>
      <c r="C93" s="38"/>
      <c r="D93" s="38"/>
      <c r="E93" s="82"/>
      <c r="F93" s="87"/>
      <c r="G93" s="87"/>
      <c r="I93" s="11"/>
    </row>
    <row r="94" spans="1:9" s="12" customFormat="1" ht="25.5" customHeight="1">
      <c r="A94" s="1"/>
      <c r="B94" s="165" t="s">
        <v>122</v>
      </c>
      <c r="C94" s="166"/>
      <c r="D94" s="167"/>
      <c r="E94" s="30"/>
      <c r="F94" s="89">
        <f>SUM(F59,F64,F84,F93)</f>
        <v>1446329.7599999995</v>
      </c>
      <c r="G94" s="89">
        <f>SUM(G59,G64,G84,G93)</f>
        <v>1488948.7700000007</v>
      </c>
      <c r="I94" s="11"/>
    </row>
    <row r="95" spans="1:9" s="12" customFormat="1">
      <c r="A95" s="41"/>
      <c r="B95" s="40"/>
      <c r="C95" s="40"/>
      <c r="D95" s="40"/>
      <c r="E95" s="40"/>
      <c r="F95" s="42"/>
      <c r="G95" s="42"/>
      <c r="I95" s="11"/>
    </row>
    <row r="96" spans="1:9" s="12" customFormat="1" ht="12.75" customHeight="1">
      <c r="A96" s="155" t="s">
        <v>134</v>
      </c>
      <c r="B96" s="155"/>
      <c r="C96" s="155"/>
      <c r="D96" s="155"/>
      <c r="E96" s="155"/>
      <c r="F96" s="138" t="s">
        <v>133</v>
      </c>
      <c r="G96" s="138"/>
      <c r="I96" s="11"/>
    </row>
    <row r="97" spans="1:9" s="12" customFormat="1">
      <c r="A97" s="137" t="s">
        <v>125</v>
      </c>
      <c r="B97" s="137"/>
      <c r="C97" s="137"/>
      <c r="D97" s="137"/>
      <c r="E97" s="137"/>
      <c r="F97" s="137" t="s">
        <v>113</v>
      </c>
      <c r="G97" s="137"/>
      <c r="I97" s="11"/>
    </row>
    <row r="98" spans="1:9" s="12" customFormat="1">
      <c r="A98" s="70"/>
      <c r="B98" s="70"/>
      <c r="C98" s="70"/>
      <c r="D98" s="70"/>
      <c r="E98" s="71"/>
      <c r="F98" s="9"/>
      <c r="G98" s="9"/>
      <c r="I98" s="11"/>
    </row>
    <row r="99" spans="1:9" s="12" customFormat="1">
      <c r="A99" s="70"/>
      <c r="B99" s="70"/>
      <c r="C99" s="70"/>
      <c r="D99" s="70"/>
      <c r="E99" s="71"/>
      <c r="F99" s="9"/>
      <c r="G99" s="9"/>
      <c r="I99" s="11"/>
    </row>
    <row r="100" spans="1:9" s="12" customFormat="1" ht="12.75" customHeight="1">
      <c r="E100" s="42"/>
      <c r="H100" s="90"/>
      <c r="I100" s="11"/>
    </row>
  </sheetData>
  <mergeCells count="22">
    <mergeCell ref="A96:E96"/>
    <mergeCell ref="A97:E97"/>
    <mergeCell ref="A14:G14"/>
    <mergeCell ref="A16:G16"/>
    <mergeCell ref="A17:G17"/>
    <mergeCell ref="D18:G18"/>
    <mergeCell ref="B19:D19"/>
    <mergeCell ref="F96:G96"/>
    <mergeCell ref="F97:G97"/>
    <mergeCell ref="B62:D62"/>
    <mergeCell ref="B94:D94"/>
    <mergeCell ref="C47:D47"/>
    <mergeCell ref="C53:D53"/>
    <mergeCell ref="A9:G9"/>
    <mergeCell ref="A12:E12"/>
    <mergeCell ref="A10:G11"/>
    <mergeCell ref="A13:G13"/>
    <mergeCell ref="E2:G2"/>
    <mergeCell ref="E3:G3"/>
    <mergeCell ref="A7:G7"/>
    <mergeCell ref="A8:G8"/>
    <mergeCell ref="A5:G6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4"/>
  <sheetViews>
    <sheetView showGridLines="0" tabSelected="1" topLeftCell="A13" zoomScaleNormal="100" zoomScaleSheetLayoutView="100" workbookViewId="0">
      <selection activeCell="G22" sqref="G22"/>
    </sheetView>
  </sheetViews>
  <sheetFormatPr defaultRowHeight="12.75"/>
  <cols>
    <col min="1" max="1" width="8" style="91" customWidth="1"/>
    <col min="2" max="2" width="1.5703125" style="91" hidden="1" customWidth="1"/>
    <col min="3" max="3" width="30.140625" style="91" customWidth="1"/>
    <col min="4" max="4" width="18.28515625" style="91" customWidth="1"/>
    <col min="5" max="5" width="0" style="91" hidden="1" customWidth="1"/>
    <col min="6" max="6" width="11.7109375" style="91" customWidth="1"/>
    <col min="7" max="7" width="13.140625" style="91" customWidth="1"/>
    <col min="8" max="8" width="14.7109375" style="91" customWidth="1"/>
    <col min="9" max="9" width="15.85546875" style="91" customWidth="1"/>
    <col min="10" max="10" width="9.140625" style="91"/>
    <col min="11" max="11" width="88.85546875" style="91" customWidth="1"/>
    <col min="12" max="16384" width="9.140625" style="91"/>
  </cols>
  <sheetData>
    <row r="1" spans="1:9">
      <c r="G1" s="92"/>
      <c r="H1" s="92"/>
    </row>
    <row r="2" spans="1:9" ht="15.75">
      <c r="D2" s="93"/>
      <c r="G2" s="94" t="s">
        <v>144</v>
      </c>
      <c r="H2" s="95"/>
      <c r="I2" s="95"/>
    </row>
    <row r="3" spans="1:9" ht="15.75">
      <c r="G3" s="94" t="s">
        <v>114</v>
      </c>
      <c r="H3" s="95"/>
      <c r="I3" s="95"/>
    </row>
    <row r="5" spans="1:9" ht="15.75">
      <c r="A5" s="171" t="s">
        <v>145</v>
      </c>
      <c r="B5" s="172"/>
      <c r="C5" s="172"/>
      <c r="D5" s="172"/>
      <c r="E5" s="172"/>
      <c r="F5" s="172"/>
      <c r="G5" s="172"/>
      <c r="H5" s="172"/>
      <c r="I5" s="172"/>
    </row>
    <row r="6" spans="1:9" ht="15.75">
      <c r="A6" s="173" t="s">
        <v>146</v>
      </c>
      <c r="B6" s="172"/>
      <c r="C6" s="172"/>
      <c r="D6" s="172"/>
      <c r="E6" s="172"/>
      <c r="F6" s="172"/>
      <c r="G6" s="172"/>
      <c r="H6" s="172"/>
      <c r="I6" s="172"/>
    </row>
    <row r="7" spans="1:9" ht="15.75">
      <c r="A7" s="174" t="s">
        <v>132</v>
      </c>
      <c r="B7" s="175"/>
      <c r="C7" s="175"/>
      <c r="D7" s="175"/>
      <c r="E7" s="175"/>
      <c r="F7" s="175"/>
      <c r="G7" s="175"/>
      <c r="H7" s="175"/>
      <c r="I7" s="175"/>
    </row>
    <row r="8" spans="1:9" ht="15">
      <c r="A8" s="169" t="s">
        <v>147</v>
      </c>
      <c r="B8" s="170"/>
      <c r="C8" s="170"/>
      <c r="D8" s="170"/>
      <c r="E8" s="170"/>
      <c r="F8" s="170"/>
      <c r="G8" s="170"/>
      <c r="H8" s="170"/>
      <c r="I8" s="170"/>
    </row>
    <row r="9" spans="1:9" ht="15">
      <c r="A9" s="169" t="s">
        <v>148</v>
      </c>
      <c r="B9" s="170"/>
      <c r="C9" s="170"/>
      <c r="D9" s="170"/>
      <c r="E9" s="170"/>
      <c r="F9" s="170"/>
      <c r="G9" s="170"/>
      <c r="H9" s="170"/>
      <c r="I9" s="170"/>
    </row>
    <row r="10" spans="1:9" ht="15">
      <c r="A10" s="169" t="s">
        <v>149</v>
      </c>
      <c r="B10" s="170"/>
      <c r="C10" s="170"/>
      <c r="D10" s="170"/>
      <c r="E10" s="170"/>
      <c r="F10" s="170"/>
      <c r="G10" s="170"/>
      <c r="H10" s="170"/>
      <c r="I10" s="170"/>
    </row>
    <row r="11" spans="1:9" ht="15">
      <c r="A11" s="169" t="s">
        <v>150</v>
      </c>
      <c r="B11" s="172"/>
      <c r="C11" s="172"/>
      <c r="D11" s="172"/>
      <c r="E11" s="172"/>
      <c r="F11" s="172"/>
      <c r="G11" s="172"/>
      <c r="H11" s="172"/>
      <c r="I11" s="172"/>
    </row>
    <row r="12" spans="1:9" ht="15">
      <c r="A12" s="176"/>
      <c r="B12" s="170"/>
      <c r="C12" s="170"/>
      <c r="D12" s="170"/>
      <c r="E12" s="170"/>
      <c r="F12" s="170"/>
      <c r="G12" s="170"/>
      <c r="H12" s="170"/>
      <c r="I12" s="170"/>
    </row>
    <row r="13" spans="1:9" ht="15">
      <c r="A13" s="177" t="s">
        <v>151</v>
      </c>
      <c r="B13" s="178"/>
      <c r="C13" s="178"/>
      <c r="D13" s="178"/>
      <c r="E13" s="178"/>
      <c r="F13" s="178"/>
      <c r="G13" s="178"/>
      <c r="H13" s="178"/>
      <c r="I13" s="178"/>
    </row>
    <row r="14" spans="1:9" ht="15">
      <c r="A14" s="169"/>
      <c r="B14" s="170"/>
      <c r="C14" s="170"/>
      <c r="D14" s="170"/>
      <c r="E14" s="170"/>
      <c r="F14" s="170"/>
      <c r="G14" s="170"/>
      <c r="H14" s="170"/>
      <c r="I14" s="170"/>
    </row>
    <row r="15" spans="1:9" ht="15">
      <c r="A15" s="177" t="s">
        <v>152</v>
      </c>
      <c r="B15" s="178"/>
      <c r="C15" s="178"/>
      <c r="D15" s="178"/>
      <c r="E15" s="178"/>
      <c r="F15" s="178"/>
      <c r="G15" s="178"/>
      <c r="H15" s="178"/>
      <c r="I15" s="178"/>
    </row>
    <row r="16" spans="1:9" ht="9.75" customHeight="1">
      <c r="A16" s="96"/>
      <c r="B16" s="97"/>
      <c r="C16" s="97"/>
      <c r="D16" s="97"/>
      <c r="E16" s="97"/>
      <c r="F16" s="97"/>
      <c r="G16" s="97"/>
      <c r="H16" s="97"/>
      <c r="I16" s="97"/>
    </row>
    <row r="17" spans="1:11" ht="15">
      <c r="A17" s="169" t="s">
        <v>153</v>
      </c>
      <c r="B17" s="170"/>
      <c r="C17" s="170"/>
      <c r="D17" s="170"/>
      <c r="E17" s="170"/>
      <c r="F17" s="170"/>
      <c r="G17" s="170"/>
      <c r="H17" s="170"/>
      <c r="I17" s="170"/>
    </row>
    <row r="18" spans="1:11" ht="15">
      <c r="A18" s="169" t="s">
        <v>1</v>
      </c>
      <c r="B18" s="170"/>
      <c r="C18" s="170"/>
      <c r="D18" s="170"/>
      <c r="E18" s="170"/>
      <c r="F18" s="170"/>
      <c r="G18" s="170"/>
      <c r="H18" s="170"/>
      <c r="I18" s="170"/>
    </row>
    <row r="19" spans="1:11" s="97" customFormat="1" ht="15">
      <c r="A19" s="180" t="s">
        <v>154</v>
      </c>
      <c r="B19" s="170"/>
      <c r="C19" s="170"/>
      <c r="D19" s="170"/>
      <c r="E19" s="170"/>
      <c r="F19" s="170"/>
      <c r="G19" s="170"/>
      <c r="H19" s="170"/>
      <c r="I19" s="170"/>
    </row>
    <row r="20" spans="1:11" s="99" customFormat="1" ht="50.1" customHeight="1">
      <c r="A20" s="181" t="s">
        <v>2</v>
      </c>
      <c r="B20" s="181"/>
      <c r="C20" s="181" t="s">
        <v>3</v>
      </c>
      <c r="D20" s="182"/>
      <c r="E20" s="182"/>
      <c r="F20" s="182"/>
      <c r="G20" s="98" t="s">
        <v>155</v>
      </c>
      <c r="H20" s="98" t="s">
        <v>156</v>
      </c>
      <c r="I20" s="98" t="s">
        <v>157</v>
      </c>
      <c r="K20" s="91"/>
    </row>
    <row r="21" spans="1:11" ht="15.75">
      <c r="A21" s="100" t="s">
        <v>7</v>
      </c>
      <c r="B21" s="101" t="s">
        <v>158</v>
      </c>
      <c r="C21" s="183" t="s">
        <v>158</v>
      </c>
      <c r="D21" s="184"/>
      <c r="E21" s="184"/>
      <c r="F21" s="184"/>
      <c r="G21" s="102"/>
      <c r="H21" s="103">
        <f>SUM(H22,H27,H28)</f>
        <v>1369291.7</v>
      </c>
      <c r="I21" s="103">
        <f>SUM(I22,I27,I28)</f>
        <v>1258119.2799999998</v>
      </c>
    </row>
    <row r="22" spans="1:11" ht="15.75">
      <c r="A22" s="104" t="s">
        <v>9</v>
      </c>
      <c r="B22" s="105" t="s">
        <v>159</v>
      </c>
      <c r="C22" s="185" t="s">
        <v>159</v>
      </c>
      <c r="D22" s="185"/>
      <c r="E22" s="185"/>
      <c r="F22" s="185"/>
      <c r="G22" s="106"/>
      <c r="H22" s="107">
        <f>SUM(H23:H26)</f>
        <v>1344721.7</v>
      </c>
      <c r="I22" s="107">
        <f>SUM(I23:I26)</f>
        <v>1203839.1399999999</v>
      </c>
      <c r="K22" s="108"/>
    </row>
    <row r="23" spans="1:11" ht="15.75">
      <c r="A23" s="104" t="s">
        <v>160</v>
      </c>
      <c r="B23" s="105" t="s">
        <v>61</v>
      </c>
      <c r="C23" s="185" t="s">
        <v>61</v>
      </c>
      <c r="D23" s="185"/>
      <c r="E23" s="185"/>
      <c r="F23" s="185"/>
      <c r="G23" s="106"/>
      <c r="H23" s="109">
        <v>949424.23</v>
      </c>
      <c r="I23" s="109">
        <v>773052.80999999994</v>
      </c>
      <c r="K23" s="108"/>
    </row>
    <row r="24" spans="1:11" ht="15.75">
      <c r="A24" s="104" t="s">
        <v>161</v>
      </c>
      <c r="B24" s="110" t="s">
        <v>162</v>
      </c>
      <c r="C24" s="179" t="s">
        <v>162</v>
      </c>
      <c r="D24" s="179"/>
      <c r="E24" s="179"/>
      <c r="F24" s="179"/>
      <c r="G24" s="106"/>
      <c r="H24" s="109">
        <v>336384.92000000004</v>
      </c>
      <c r="I24" s="109">
        <v>335018.65999999997</v>
      </c>
      <c r="K24" s="108"/>
    </row>
    <row r="25" spans="1:11" ht="15.75">
      <c r="A25" s="104" t="s">
        <v>163</v>
      </c>
      <c r="B25" s="105" t="s">
        <v>164</v>
      </c>
      <c r="C25" s="179" t="s">
        <v>164</v>
      </c>
      <c r="D25" s="179"/>
      <c r="E25" s="179"/>
      <c r="F25" s="179"/>
      <c r="G25" s="106"/>
      <c r="H25" s="109">
        <v>46321.62</v>
      </c>
      <c r="I25" s="109">
        <v>73247.75</v>
      </c>
    </row>
    <row r="26" spans="1:11" ht="15.75">
      <c r="A26" s="104" t="s">
        <v>165</v>
      </c>
      <c r="B26" s="110" t="s">
        <v>166</v>
      </c>
      <c r="C26" s="179" t="s">
        <v>166</v>
      </c>
      <c r="D26" s="179"/>
      <c r="E26" s="179"/>
      <c r="F26" s="179"/>
      <c r="G26" s="106"/>
      <c r="H26" s="109">
        <v>12590.93</v>
      </c>
      <c r="I26" s="109">
        <v>22519.919999999998</v>
      </c>
    </row>
    <row r="27" spans="1:11" ht="15.75">
      <c r="A27" s="104" t="s">
        <v>16</v>
      </c>
      <c r="B27" s="105" t="s">
        <v>167</v>
      </c>
      <c r="C27" s="179" t="s">
        <v>167</v>
      </c>
      <c r="D27" s="179"/>
      <c r="E27" s="179"/>
      <c r="F27" s="179"/>
      <c r="G27" s="106"/>
      <c r="H27" s="107"/>
      <c r="I27" s="111"/>
    </row>
    <row r="28" spans="1:11" ht="15.75">
      <c r="A28" s="104" t="s">
        <v>36</v>
      </c>
      <c r="B28" s="105" t="s">
        <v>168</v>
      </c>
      <c r="C28" s="179" t="s">
        <v>168</v>
      </c>
      <c r="D28" s="179"/>
      <c r="E28" s="179"/>
      <c r="F28" s="179"/>
      <c r="G28" s="106" t="s">
        <v>169</v>
      </c>
      <c r="H28" s="107">
        <f>IF(TYPE(H29)=1,H29,0)-IF(TYPE(H30)=1,H30,0)</f>
        <v>24570</v>
      </c>
      <c r="I28" s="107">
        <f>IF(TYPE(I29)=1,I29,0)-IF(TYPE(I30)=1,I30,0)</f>
        <v>54280.14</v>
      </c>
    </row>
    <row r="29" spans="1:11" ht="15.75">
      <c r="A29" s="104" t="s">
        <v>170</v>
      </c>
      <c r="B29" s="110" t="s">
        <v>171</v>
      </c>
      <c r="C29" s="179" t="s">
        <v>171</v>
      </c>
      <c r="D29" s="179"/>
      <c r="E29" s="179"/>
      <c r="F29" s="179"/>
      <c r="G29" s="106"/>
      <c r="H29" s="109">
        <v>24570</v>
      </c>
      <c r="I29" s="109">
        <v>54280.14</v>
      </c>
    </row>
    <row r="30" spans="1:11" ht="15.75">
      <c r="A30" s="104" t="s">
        <v>172</v>
      </c>
      <c r="B30" s="110" t="s">
        <v>173</v>
      </c>
      <c r="C30" s="179" t="s">
        <v>173</v>
      </c>
      <c r="D30" s="179"/>
      <c r="E30" s="179"/>
      <c r="F30" s="179"/>
      <c r="G30" s="106"/>
      <c r="H30" s="109"/>
      <c r="I30" s="109"/>
    </row>
    <row r="31" spans="1:11" ht="15.75">
      <c r="A31" s="100" t="s">
        <v>46</v>
      </c>
      <c r="B31" s="101" t="s">
        <v>174</v>
      </c>
      <c r="C31" s="183" t="s">
        <v>174</v>
      </c>
      <c r="D31" s="183"/>
      <c r="E31" s="183"/>
      <c r="F31" s="183"/>
      <c r="G31" s="106" t="s">
        <v>175</v>
      </c>
      <c r="H31" s="103">
        <f>SUM(H32:H45)</f>
        <v>1370849.6000000003</v>
      </c>
      <c r="I31" s="103">
        <f>SUM(I32:I45)</f>
        <v>1257947.8599999999</v>
      </c>
    </row>
    <row r="32" spans="1:11" ht="15.75">
      <c r="A32" s="104" t="s">
        <v>9</v>
      </c>
      <c r="B32" s="105" t="s">
        <v>176</v>
      </c>
      <c r="C32" s="179" t="s">
        <v>177</v>
      </c>
      <c r="D32" s="186"/>
      <c r="E32" s="186"/>
      <c r="F32" s="186"/>
      <c r="G32" s="106"/>
      <c r="H32" s="109">
        <v>1166501.1500000004</v>
      </c>
      <c r="I32" s="109">
        <v>982316.11</v>
      </c>
    </row>
    <row r="33" spans="1:9" ht="15.75">
      <c r="A33" s="104" t="s">
        <v>16</v>
      </c>
      <c r="B33" s="105" t="s">
        <v>178</v>
      </c>
      <c r="C33" s="179" t="s">
        <v>179</v>
      </c>
      <c r="D33" s="186"/>
      <c r="E33" s="186"/>
      <c r="F33" s="186"/>
      <c r="G33" s="106"/>
      <c r="H33" s="109">
        <v>48943.98</v>
      </c>
      <c r="I33" s="109">
        <v>54081.88</v>
      </c>
    </row>
    <row r="34" spans="1:9" ht="15.75">
      <c r="A34" s="104" t="s">
        <v>36</v>
      </c>
      <c r="B34" s="105" t="s">
        <v>180</v>
      </c>
      <c r="C34" s="179" t="s">
        <v>181</v>
      </c>
      <c r="D34" s="186"/>
      <c r="E34" s="186"/>
      <c r="F34" s="186"/>
      <c r="G34" s="106"/>
      <c r="H34" s="109">
        <v>24538.25</v>
      </c>
      <c r="I34" s="109">
        <v>41364.869999999995</v>
      </c>
    </row>
    <row r="35" spans="1:9" ht="15.75">
      <c r="A35" s="104" t="s">
        <v>44</v>
      </c>
      <c r="B35" s="105" t="s">
        <v>182</v>
      </c>
      <c r="C35" s="185" t="s">
        <v>183</v>
      </c>
      <c r="D35" s="186"/>
      <c r="E35" s="186"/>
      <c r="F35" s="186"/>
      <c r="G35" s="106"/>
      <c r="H35" s="109">
        <v>599.04</v>
      </c>
      <c r="I35" s="109"/>
    </row>
    <row r="36" spans="1:9" ht="15.75">
      <c r="A36" s="104" t="s">
        <v>56</v>
      </c>
      <c r="B36" s="105" t="s">
        <v>184</v>
      </c>
      <c r="C36" s="185" t="s">
        <v>185</v>
      </c>
      <c r="D36" s="186"/>
      <c r="E36" s="186"/>
      <c r="F36" s="186"/>
      <c r="G36" s="106"/>
      <c r="H36" s="109">
        <v>2430.36</v>
      </c>
      <c r="I36" s="109">
        <v>2350.83</v>
      </c>
    </row>
    <row r="37" spans="1:9" ht="15.75">
      <c r="A37" s="104" t="s">
        <v>186</v>
      </c>
      <c r="B37" s="105" t="s">
        <v>187</v>
      </c>
      <c r="C37" s="185" t="s">
        <v>188</v>
      </c>
      <c r="D37" s="186"/>
      <c r="E37" s="186"/>
      <c r="F37" s="186"/>
      <c r="G37" s="106"/>
      <c r="H37" s="109">
        <v>2443.4899999999998</v>
      </c>
      <c r="I37" s="109">
        <v>3777.71</v>
      </c>
    </row>
    <row r="38" spans="1:9" ht="15.75">
      <c r="A38" s="104" t="s">
        <v>189</v>
      </c>
      <c r="B38" s="105" t="s">
        <v>190</v>
      </c>
      <c r="C38" s="185" t="s">
        <v>191</v>
      </c>
      <c r="D38" s="186"/>
      <c r="E38" s="186"/>
      <c r="F38" s="186"/>
      <c r="G38" s="106"/>
      <c r="H38" s="109"/>
      <c r="I38" s="109"/>
    </row>
    <row r="39" spans="1:9" ht="15.75">
      <c r="A39" s="104" t="s">
        <v>192</v>
      </c>
      <c r="B39" s="105" t="s">
        <v>193</v>
      </c>
      <c r="C39" s="179" t="s">
        <v>193</v>
      </c>
      <c r="D39" s="186"/>
      <c r="E39" s="186"/>
      <c r="F39" s="186"/>
      <c r="G39" s="106"/>
      <c r="H39" s="109"/>
      <c r="I39" s="109"/>
    </row>
    <row r="40" spans="1:9" ht="15.75">
      <c r="A40" s="104" t="s">
        <v>194</v>
      </c>
      <c r="B40" s="105" t="s">
        <v>195</v>
      </c>
      <c r="C40" s="185" t="s">
        <v>195</v>
      </c>
      <c r="D40" s="186"/>
      <c r="E40" s="186"/>
      <c r="F40" s="186"/>
      <c r="G40" s="106"/>
      <c r="H40" s="109">
        <v>97634.880000000005</v>
      </c>
      <c r="I40" s="109">
        <v>141770.24999999997</v>
      </c>
    </row>
    <row r="41" spans="1:9" ht="15.75" customHeight="1">
      <c r="A41" s="104" t="s">
        <v>196</v>
      </c>
      <c r="B41" s="105" t="s">
        <v>197</v>
      </c>
      <c r="C41" s="179" t="s">
        <v>198</v>
      </c>
      <c r="D41" s="182"/>
      <c r="E41" s="182"/>
      <c r="F41" s="182"/>
      <c r="G41" s="106"/>
      <c r="H41" s="109"/>
      <c r="I41" s="109"/>
    </row>
    <row r="42" spans="1:9" ht="15.75" customHeight="1">
      <c r="A42" s="104" t="s">
        <v>199</v>
      </c>
      <c r="B42" s="105" t="s">
        <v>200</v>
      </c>
      <c r="C42" s="179" t="s">
        <v>201</v>
      </c>
      <c r="D42" s="186"/>
      <c r="E42" s="186"/>
      <c r="F42" s="186"/>
      <c r="G42" s="106"/>
      <c r="H42" s="109"/>
      <c r="I42" s="109"/>
    </row>
    <row r="43" spans="1:9" ht="15.75">
      <c r="A43" s="104" t="s">
        <v>202</v>
      </c>
      <c r="B43" s="105" t="s">
        <v>203</v>
      </c>
      <c r="C43" s="179" t="s">
        <v>204</v>
      </c>
      <c r="D43" s="186"/>
      <c r="E43" s="186"/>
      <c r="F43" s="186"/>
      <c r="G43" s="106"/>
      <c r="H43" s="109"/>
      <c r="I43" s="109"/>
    </row>
    <row r="44" spans="1:9" ht="15.75">
      <c r="A44" s="104" t="s">
        <v>205</v>
      </c>
      <c r="B44" s="105" t="s">
        <v>206</v>
      </c>
      <c r="C44" s="179" t="s">
        <v>207</v>
      </c>
      <c r="D44" s="186"/>
      <c r="E44" s="186"/>
      <c r="F44" s="186"/>
      <c r="G44" s="106"/>
      <c r="H44" s="109">
        <v>27758.45</v>
      </c>
      <c r="I44" s="109">
        <v>32286.21</v>
      </c>
    </row>
    <row r="45" spans="1:9" ht="15.75">
      <c r="A45" s="104" t="s">
        <v>208</v>
      </c>
      <c r="B45" s="105" t="s">
        <v>209</v>
      </c>
      <c r="C45" s="190" t="s">
        <v>210</v>
      </c>
      <c r="D45" s="191"/>
      <c r="E45" s="191"/>
      <c r="F45" s="192"/>
      <c r="G45" s="106"/>
      <c r="H45" s="109"/>
      <c r="I45" s="109"/>
    </row>
    <row r="46" spans="1:9" ht="15.75">
      <c r="A46" s="101" t="s">
        <v>48</v>
      </c>
      <c r="B46" s="112" t="s">
        <v>211</v>
      </c>
      <c r="C46" s="193" t="s">
        <v>211</v>
      </c>
      <c r="D46" s="194"/>
      <c r="E46" s="194"/>
      <c r="F46" s="195"/>
      <c r="G46" s="102"/>
      <c r="H46" s="103">
        <f>H21-H31</f>
        <v>-1557.9000000003725</v>
      </c>
      <c r="I46" s="103">
        <f>I21-I31</f>
        <v>171.41999999992549</v>
      </c>
    </row>
    <row r="47" spans="1:9" ht="15.75">
      <c r="A47" s="101" t="s">
        <v>59</v>
      </c>
      <c r="B47" s="101" t="s">
        <v>212</v>
      </c>
      <c r="C47" s="196" t="s">
        <v>212</v>
      </c>
      <c r="D47" s="194"/>
      <c r="E47" s="194"/>
      <c r="F47" s="195"/>
      <c r="G47" s="113" t="s">
        <v>169</v>
      </c>
      <c r="H47" s="103">
        <f>IF(TYPE(H48)=1,H48,0)-IF(TYPE(H49)=1,H49,0)-IF(TYPE(H50)=1,H50,0)</f>
        <v>1825.76</v>
      </c>
      <c r="I47" s="103">
        <f>IF(TYPE(I48)=1,I48,0)-IF(TYPE(I49)=1,I49,0)-IF(TYPE(I50)=1,I50,0)</f>
        <v>0</v>
      </c>
    </row>
    <row r="48" spans="1:9" ht="15.75">
      <c r="A48" s="110" t="s">
        <v>213</v>
      </c>
      <c r="B48" s="105" t="s">
        <v>214</v>
      </c>
      <c r="C48" s="190" t="s">
        <v>215</v>
      </c>
      <c r="D48" s="191"/>
      <c r="E48" s="191"/>
      <c r="F48" s="192"/>
      <c r="G48" s="113"/>
      <c r="H48" s="107">
        <v>1825.76</v>
      </c>
      <c r="I48" s="109"/>
    </row>
    <row r="49" spans="1:11" ht="15.75">
      <c r="A49" s="110" t="s">
        <v>16</v>
      </c>
      <c r="B49" s="105" t="s">
        <v>216</v>
      </c>
      <c r="C49" s="190" t="s">
        <v>216</v>
      </c>
      <c r="D49" s="191"/>
      <c r="E49" s="191"/>
      <c r="F49" s="192"/>
      <c r="G49" s="113"/>
      <c r="H49" s="109"/>
      <c r="I49" s="109"/>
    </row>
    <row r="50" spans="1:11" ht="15.75">
      <c r="A50" s="110" t="s">
        <v>217</v>
      </c>
      <c r="B50" s="105" t="s">
        <v>218</v>
      </c>
      <c r="C50" s="190" t="s">
        <v>219</v>
      </c>
      <c r="D50" s="191"/>
      <c r="E50" s="191"/>
      <c r="F50" s="192"/>
      <c r="G50" s="113"/>
      <c r="H50" s="109"/>
      <c r="I50" s="109"/>
    </row>
    <row r="51" spans="1:11" ht="15.75">
      <c r="A51" s="101" t="s">
        <v>64</v>
      </c>
      <c r="B51" s="112" t="s">
        <v>220</v>
      </c>
      <c r="C51" s="193" t="s">
        <v>220</v>
      </c>
      <c r="D51" s="194"/>
      <c r="E51" s="194"/>
      <c r="F51" s="195"/>
      <c r="G51" s="114"/>
      <c r="H51" s="109"/>
      <c r="I51" s="109"/>
    </row>
    <row r="52" spans="1:11" ht="30" customHeight="1">
      <c r="A52" s="101" t="s">
        <v>76</v>
      </c>
      <c r="B52" s="112" t="s">
        <v>221</v>
      </c>
      <c r="C52" s="187" t="s">
        <v>221</v>
      </c>
      <c r="D52" s="188"/>
      <c r="E52" s="188"/>
      <c r="F52" s="189"/>
      <c r="G52" s="114"/>
      <c r="H52" s="109"/>
      <c r="I52" s="109"/>
    </row>
    <row r="53" spans="1:11" ht="15.75">
      <c r="A53" s="101" t="s">
        <v>88</v>
      </c>
      <c r="B53" s="112" t="s">
        <v>222</v>
      </c>
      <c r="C53" s="193" t="s">
        <v>222</v>
      </c>
      <c r="D53" s="194"/>
      <c r="E53" s="194"/>
      <c r="F53" s="195"/>
      <c r="G53" s="114"/>
      <c r="H53" s="109"/>
      <c r="I53" s="109"/>
    </row>
    <row r="54" spans="1:11" ht="30" customHeight="1">
      <c r="A54" s="101" t="s">
        <v>223</v>
      </c>
      <c r="B54" s="101" t="s">
        <v>224</v>
      </c>
      <c r="C54" s="202" t="s">
        <v>224</v>
      </c>
      <c r="D54" s="188"/>
      <c r="E54" s="188"/>
      <c r="F54" s="189"/>
      <c r="G54" s="114"/>
      <c r="H54" s="103">
        <f>SUM(H46,H47,H51,H52,H53)</f>
        <v>267.85999999962746</v>
      </c>
      <c r="I54" s="103">
        <f>SUM(I46,I47,I51,I52,I53)</f>
        <v>171.41999999992549</v>
      </c>
    </row>
    <row r="55" spans="1:11" ht="15.75">
      <c r="A55" s="101" t="s">
        <v>9</v>
      </c>
      <c r="B55" s="101" t="s">
        <v>225</v>
      </c>
      <c r="C55" s="196" t="s">
        <v>225</v>
      </c>
      <c r="D55" s="194"/>
      <c r="E55" s="194"/>
      <c r="F55" s="195"/>
      <c r="G55" s="114"/>
      <c r="H55" s="109"/>
      <c r="I55" s="109"/>
    </row>
    <row r="56" spans="1:11" ht="15.75">
      <c r="A56" s="101" t="s">
        <v>226</v>
      </c>
      <c r="B56" s="112" t="s">
        <v>227</v>
      </c>
      <c r="C56" s="193" t="s">
        <v>227</v>
      </c>
      <c r="D56" s="194"/>
      <c r="E56" s="194"/>
      <c r="F56" s="195"/>
      <c r="G56" s="114"/>
      <c r="H56" s="103">
        <f>SUM(H54,H55)</f>
        <v>267.85999999962746</v>
      </c>
      <c r="I56" s="103">
        <f>SUM(I54,I55)</f>
        <v>171.41999999992549</v>
      </c>
    </row>
    <row r="57" spans="1:11" ht="15.75">
      <c r="A57" s="110" t="s">
        <v>9</v>
      </c>
      <c r="B57" s="105" t="s">
        <v>228</v>
      </c>
      <c r="C57" s="190" t="s">
        <v>228</v>
      </c>
      <c r="D57" s="191"/>
      <c r="E57" s="191"/>
      <c r="F57" s="192"/>
      <c r="G57" s="113"/>
      <c r="H57" s="107"/>
      <c r="I57" s="107"/>
    </row>
    <row r="58" spans="1:11" ht="15.75">
      <c r="A58" s="110" t="s">
        <v>16</v>
      </c>
      <c r="B58" s="105" t="s">
        <v>229</v>
      </c>
      <c r="C58" s="190" t="s">
        <v>229</v>
      </c>
      <c r="D58" s="191"/>
      <c r="E58" s="191"/>
      <c r="F58" s="192"/>
      <c r="G58" s="113"/>
      <c r="H58" s="107"/>
      <c r="I58" s="107"/>
    </row>
    <row r="59" spans="1:11">
      <c r="A59" s="115"/>
      <c r="B59" s="115"/>
      <c r="C59" s="115"/>
      <c r="D59" s="115"/>
      <c r="G59" s="116"/>
      <c r="H59" s="116"/>
      <c r="I59" s="116"/>
    </row>
    <row r="60" spans="1:11" ht="15.75">
      <c r="A60" s="197" t="s">
        <v>230</v>
      </c>
      <c r="B60" s="197"/>
      <c r="C60" s="197"/>
      <c r="D60" s="197"/>
      <c r="E60" s="197"/>
      <c r="F60" s="197"/>
      <c r="G60" s="197"/>
      <c r="H60" s="198" t="s">
        <v>133</v>
      </c>
      <c r="I60" s="199"/>
    </row>
    <row r="61" spans="1:11" s="97" customFormat="1" ht="34.5" customHeight="1">
      <c r="A61" s="200" t="s">
        <v>231</v>
      </c>
      <c r="B61" s="200"/>
      <c r="C61" s="200"/>
      <c r="D61" s="200"/>
      <c r="E61" s="200"/>
      <c r="F61" s="200"/>
      <c r="G61" s="200"/>
      <c r="H61" s="201" t="s">
        <v>113</v>
      </c>
      <c r="I61" s="201"/>
      <c r="K61" s="91"/>
    </row>
    <row r="64" spans="1:11" ht="12.75" customHeight="1">
      <c r="A64" s="108"/>
      <c r="B64" s="108"/>
      <c r="C64" s="108"/>
      <c r="D64" s="108"/>
      <c r="E64" s="117"/>
      <c r="F64" s="108"/>
      <c r="G64" s="108"/>
      <c r="H64" s="118"/>
      <c r="I64" s="108"/>
      <c r="J64" s="108"/>
    </row>
  </sheetData>
  <mergeCells count="58">
    <mergeCell ref="A60:G60"/>
    <mergeCell ref="H60:I60"/>
    <mergeCell ref="A61:G61"/>
    <mergeCell ref="H61:I61"/>
    <mergeCell ref="C53:F53"/>
    <mergeCell ref="C54:F54"/>
    <mergeCell ref="C55:F55"/>
    <mergeCell ref="C56:F56"/>
    <mergeCell ref="C57:F57"/>
    <mergeCell ref="C58:F58"/>
    <mergeCell ref="C52:F52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C40:F40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28:F28"/>
    <mergeCell ref="A18:I18"/>
    <mergeCell ref="A19:I19"/>
    <mergeCell ref="A20:B20"/>
    <mergeCell ref="C20:F20"/>
    <mergeCell ref="C21:F21"/>
    <mergeCell ref="C22:F22"/>
    <mergeCell ref="C23:F23"/>
    <mergeCell ref="C24:F24"/>
    <mergeCell ref="C25:F25"/>
    <mergeCell ref="C26:F26"/>
    <mergeCell ref="C27:F27"/>
    <mergeCell ref="A17:I17"/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5:I15"/>
  </mergeCells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Y29"/>
  <sheetViews>
    <sheetView showGridLines="0" zoomScale="80" zoomScaleNormal="80" zoomScaleSheetLayoutView="75" workbookViewId="0">
      <selection activeCell="E24" sqref="E24"/>
    </sheetView>
  </sheetViews>
  <sheetFormatPr defaultRowHeight="15"/>
  <cols>
    <col min="1" max="1" width="6" style="119" customWidth="1"/>
    <col min="2" max="2" width="32.85546875" style="94" customWidth="1"/>
    <col min="3" max="10" width="15.7109375" style="94" customWidth="1"/>
    <col min="11" max="11" width="13.140625" style="94" customWidth="1"/>
    <col min="12" max="13" width="15.7109375" style="94" customWidth="1"/>
    <col min="14" max="14" width="9.140625" style="94"/>
    <col min="15" max="15" width="54.42578125" style="94" customWidth="1"/>
    <col min="16" max="16" width="50.28515625" style="94" customWidth="1"/>
    <col min="17" max="18" width="9.140625" style="94"/>
    <col min="19" max="19" width="50.140625" style="94" customWidth="1"/>
    <col min="20" max="20" width="9.140625" style="94"/>
    <col min="21" max="21" width="50.85546875" style="94" customWidth="1"/>
    <col min="22" max="22" width="9.140625" style="94"/>
    <col min="23" max="23" width="49.7109375" style="94" customWidth="1"/>
    <col min="24" max="24" width="33.85546875" style="94" customWidth="1"/>
    <col min="25" max="16384" width="9.140625" style="94"/>
  </cols>
  <sheetData>
    <row r="1" spans="1:13">
      <c r="I1" s="120"/>
      <c r="J1" s="120"/>
      <c r="K1" s="120"/>
    </row>
    <row r="2" spans="1:13">
      <c r="F2" s="94" t="s">
        <v>232</v>
      </c>
      <c r="I2" s="94" t="s">
        <v>233</v>
      </c>
    </row>
    <row r="3" spans="1:13">
      <c r="I3" s="94" t="s">
        <v>234</v>
      </c>
    </row>
    <row r="4" spans="1:13">
      <c r="F4" s="121">
        <v>44104</v>
      </c>
    </row>
    <row r="5" spans="1:13">
      <c r="A5" s="203" t="s">
        <v>235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</row>
    <row r="6" spans="1:13">
      <c r="A6" s="203" t="s">
        <v>236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</row>
    <row r="8" spans="1:13">
      <c r="A8" s="203" t="s">
        <v>237</v>
      </c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</row>
    <row r="10" spans="1:13" ht="15" customHeight="1">
      <c r="A10" s="205" t="s">
        <v>2</v>
      </c>
      <c r="B10" s="205" t="s">
        <v>238</v>
      </c>
      <c r="C10" s="205" t="s">
        <v>239</v>
      </c>
      <c r="D10" s="205" t="s">
        <v>240</v>
      </c>
      <c r="E10" s="205"/>
      <c r="F10" s="205"/>
      <c r="G10" s="205"/>
      <c r="H10" s="205"/>
      <c r="I10" s="205"/>
      <c r="J10" s="206"/>
      <c r="K10" s="206"/>
      <c r="L10" s="205"/>
      <c r="M10" s="205" t="s">
        <v>241</v>
      </c>
    </row>
    <row r="11" spans="1:13" ht="123" customHeight="1">
      <c r="A11" s="205"/>
      <c r="B11" s="205"/>
      <c r="C11" s="205"/>
      <c r="D11" s="122" t="s">
        <v>242</v>
      </c>
      <c r="E11" s="122" t="s">
        <v>243</v>
      </c>
      <c r="F11" s="122" t="s">
        <v>244</v>
      </c>
      <c r="G11" s="122" t="s">
        <v>245</v>
      </c>
      <c r="H11" s="122" t="s">
        <v>246</v>
      </c>
      <c r="I11" s="123" t="s">
        <v>247</v>
      </c>
      <c r="J11" s="122" t="s">
        <v>248</v>
      </c>
      <c r="K11" s="124" t="s">
        <v>249</v>
      </c>
      <c r="L11" s="125" t="s">
        <v>250</v>
      </c>
      <c r="M11" s="205"/>
    </row>
    <row r="12" spans="1:13">
      <c r="A12" s="126">
        <v>1</v>
      </c>
      <c r="B12" s="126">
        <v>2</v>
      </c>
      <c r="C12" s="126">
        <v>3</v>
      </c>
      <c r="D12" s="126">
        <v>4</v>
      </c>
      <c r="E12" s="126">
        <v>5</v>
      </c>
      <c r="F12" s="126">
        <v>6</v>
      </c>
      <c r="G12" s="126">
        <v>7</v>
      </c>
      <c r="H12" s="126">
        <v>8</v>
      </c>
      <c r="I12" s="126">
        <v>9</v>
      </c>
      <c r="J12" s="126">
        <v>10</v>
      </c>
      <c r="K12" s="127" t="s">
        <v>251</v>
      </c>
      <c r="L12" s="126">
        <v>12</v>
      </c>
      <c r="M12" s="126">
        <v>13</v>
      </c>
    </row>
    <row r="13" spans="1:13" ht="71.25">
      <c r="A13" s="122" t="s">
        <v>252</v>
      </c>
      <c r="B13" s="128" t="s">
        <v>253</v>
      </c>
      <c r="C13" s="129">
        <f t="shared" ref="C13:L13" si="0">SUM(C14:C15)</f>
        <v>191858.22000000003</v>
      </c>
      <c r="D13" s="129">
        <f t="shared" si="0"/>
        <v>943270.48</v>
      </c>
      <c r="E13" s="129">
        <f t="shared" si="0"/>
        <v>0</v>
      </c>
      <c r="F13" s="129">
        <f t="shared" si="0"/>
        <v>7.2</v>
      </c>
      <c r="G13" s="129">
        <f t="shared" si="0"/>
        <v>0</v>
      </c>
      <c r="H13" s="129">
        <f t="shared" si="0"/>
        <v>0</v>
      </c>
      <c r="I13" s="129">
        <f t="shared" si="0"/>
        <v>-950761.56</v>
      </c>
      <c r="J13" s="129">
        <f t="shared" si="0"/>
        <v>0</v>
      </c>
      <c r="K13" s="129">
        <f t="shared" si="0"/>
        <v>0</v>
      </c>
      <c r="L13" s="129">
        <f t="shared" si="0"/>
        <v>0</v>
      </c>
      <c r="M13" s="129">
        <f t="shared" ref="M13:M25" si="1">SUM(C13:L13)</f>
        <v>184374.33999999985</v>
      </c>
    </row>
    <row r="14" spans="1:13" ht="15" customHeight="1">
      <c r="A14" s="130" t="s">
        <v>254</v>
      </c>
      <c r="B14" s="131" t="s">
        <v>255</v>
      </c>
      <c r="C14" s="132">
        <v>191858.22000000003</v>
      </c>
      <c r="D14" s="132"/>
      <c r="E14" s="132">
        <v>34968.18</v>
      </c>
      <c r="F14" s="132">
        <v>7.2</v>
      </c>
      <c r="G14" s="132"/>
      <c r="H14" s="132"/>
      <c r="I14" s="132">
        <v>-42459.259999999995</v>
      </c>
      <c r="J14" s="132"/>
      <c r="K14" s="132"/>
      <c r="L14" s="132"/>
      <c r="M14" s="129">
        <f t="shared" si="1"/>
        <v>184374.34000000003</v>
      </c>
    </row>
    <row r="15" spans="1:13" ht="15" customHeight="1">
      <c r="A15" s="130" t="s">
        <v>256</v>
      </c>
      <c r="B15" s="131" t="s">
        <v>257</v>
      </c>
      <c r="C15" s="132"/>
      <c r="D15" s="132">
        <v>943270.48</v>
      </c>
      <c r="E15" s="132">
        <v>-34968.18</v>
      </c>
      <c r="F15" s="132"/>
      <c r="G15" s="132"/>
      <c r="H15" s="132"/>
      <c r="I15" s="132">
        <v>-908302.3</v>
      </c>
      <c r="J15" s="132"/>
      <c r="K15" s="132"/>
      <c r="L15" s="132"/>
      <c r="M15" s="129">
        <f t="shared" si="1"/>
        <v>0</v>
      </c>
    </row>
    <row r="16" spans="1:13" ht="74.25" customHeight="1">
      <c r="A16" s="122" t="s">
        <v>258</v>
      </c>
      <c r="B16" s="128" t="s">
        <v>259</v>
      </c>
      <c r="C16" s="129">
        <f t="shared" ref="C16:L16" si="2">SUM(C17:C18)</f>
        <v>776632.6</v>
      </c>
      <c r="D16" s="129">
        <f t="shared" si="2"/>
        <v>315109.38</v>
      </c>
      <c r="E16" s="129">
        <f t="shared" si="2"/>
        <v>0</v>
      </c>
      <c r="F16" s="129">
        <f t="shared" si="2"/>
        <v>1.9</v>
      </c>
      <c r="G16" s="129">
        <f t="shared" si="2"/>
        <v>0</v>
      </c>
      <c r="H16" s="129">
        <f t="shared" si="2"/>
        <v>0</v>
      </c>
      <c r="I16" s="129">
        <f t="shared" si="2"/>
        <v>-334352.64000000001</v>
      </c>
      <c r="J16" s="129">
        <f t="shared" si="2"/>
        <v>0</v>
      </c>
      <c r="K16" s="129">
        <f t="shared" si="2"/>
        <v>0</v>
      </c>
      <c r="L16" s="129">
        <f t="shared" si="2"/>
        <v>0</v>
      </c>
      <c r="M16" s="129">
        <f t="shared" si="1"/>
        <v>757391.23999999987</v>
      </c>
    </row>
    <row r="17" spans="1:25" ht="15" customHeight="1">
      <c r="A17" s="130" t="s">
        <v>260</v>
      </c>
      <c r="B17" s="131" t="s">
        <v>255</v>
      </c>
      <c r="C17" s="132">
        <v>776632.6</v>
      </c>
      <c r="D17" s="132">
        <v>13005.18</v>
      </c>
      <c r="E17" s="132"/>
      <c r="F17" s="132">
        <v>1.9</v>
      </c>
      <c r="G17" s="132"/>
      <c r="H17" s="132"/>
      <c r="I17" s="132">
        <v>-32248.440000000002</v>
      </c>
      <c r="J17" s="132"/>
      <c r="K17" s="132"/>
      <c r="L17" s="132"/>
      <c r="M17" s="129">
        <f t="shared" si="1"/>
        <v>757391.24</v>
      </c>
    </row>
    <row r="18" spans="1:25" ht="15" customHeight="1">
      <c r="A18" s="130" t="s">
        <v>261</v>
      </c>
      <c r="B18" s="131" t="s">
        <v>257</v>
      </c>
      <c r="C18" s="132"/>
      <c r="D18" s="132">
        <v>302104.2</v>
      </c>
      <c r="E18" s="132"/>
      <c r="F18" s="132"/>
      <c r="G18" s="132"/>
      <c r="H18" s="132"/>
      <c r="I18" s="132">
        <v>-302104.2</v>
      </c>
      <c r="J18" s="132"/>
      <c r="K18" s="132"/>
      <c r="L18" s="132"/>
      <c r="M18" s="129">
        <f>SUM(C18:L18)</f>
        <v>0</v>
      </c>
    </row>
    <row r="19" spans="1:25" ht="114.75" customHeight="1">
      <c r="A19" s="122" t="s">
        <v>262</v>
      </c>
      <c r="B19" s="128" t="s">
        <v>263</v>
      </c>
      <c r="C19" s="129">
        <f t="shared" ref="C19:L19" si="3">SUM(C20:C21)</f>
        <v>403020.61</v>
      </c>
      <c r="D19" s="129">
        <f t="shared" si="3"/>
        <v>31770.83</v>
      </c>
      <c r="E19" s="129">
        <f t="shared" si="3"/>
        <v>0</v>
      </c>
      <c r="F19" s="129">
        <f t="shared" si="3"/>
        <v>5582.94</v>
      </c>
      <c r="G19" s="129">
        <f t="shared" si="3"/>
        <v>0</v>
      </c>
      <c r="H19" s="129">
        <f t="shared" si="3"/>
        <v>0</v>
      </c>
      <c r="I19" s="129">
        <f t="shared" si="3"/>
        <v>-45472.65</v>
      </c>
      <c r="J19" s="129">
        <f>SUM(J20:J21)</f>
        <v>0</v>
      </c>
      <c r="K19" s="129">
        <f t="shared" si="3"/>
        <v>0</v>
      </c>
      <c r="L19" s="129">
        <f t="shared" si="3"/>
        <v>0</v>
      </c>
      <c r="M19" s="129">
        <f t="shared" si="1"/>
        <v>394901.73</v>
      </c>
    </row>
    <row r="20" spans="1:25" ht="15" customHeight="1">
      <c r="A20" s="130" t="s">
        <v>264</v>
      </c>
      <c r="B20" s="131" t="s">
        <v>255</v>
      </c>
      <c r="C20" s="132">
        <v>403020.61</v>
      </c>
      <c r="D20" s="132">
        <v>20087.25</v>
      </c>
      <c r="E20" s="132"/>
      <c r="F20" s="132">
        <v>5582.94</v>
      </c>
      <c r="G20" s="132"/>
      <c r="H20" s="132"/>
      <c r="I20" s="132">
        <v>-44504.270000000004</v>
      </c>
      <c r="J20" s="132"/>
      <c r="K20" s="132"/>
      <c r="L20" s="132"/>
      <c r="M20" s="129">
        <f t="shared" si="1"/>
        <v>384186.52999999997</v>
      </c>
    </row>
    <row r="21" spans="1:25" ht="15" customHeight="1">
      <c r="A21" s="130" t="s">
        <v>265</v>
      </c>
      <c r="B21" s="131" t="s">
        <v>257</v>
      </c>
      <c r="C21" s="132"/>
      <c r="D21" s="132">
        <v>11683.58</v>
      </c>
      <c r="E21" s="132"/>
      <c r="F21" s="132"/>
      <c r="G21" s="132"/>
      <c r="H21" s="132"/>
      <c r="I21" s="132">
        <v>-968.38</v>
      </c>
      <c r="J21" s="132"/>
      <c r="K21" s="132"/>
      <c r="L21" s="132"/>
      <c r="M21" s="129">
        <f t="shared" si="1"/>
        <v>10715.2</v>
      </c>
    </row>
    <row r="22" spans="1:25" ht="15" customHeight="1">
      <c r="A22" s="122" t="s">
        <v>266</v>
      </c>
      <c r="B22" s="128" t="s">
        <v>267</v>
      </c>
      <c r="C22" s="129">
        <f t="shared" ref="C22:L22" si="4">SUM(C23:C24)</f>
        <v>35653.33</v>
      </c>
      <c r="D22" s="129">
        <f t="shared" si="4"/>
        <v>5982.9600000000009</v>
      </c>
      <c r="E22" s="129">
        <f>SUM(E23:E24)</f>
        <v>0</v>
      </c>
      <c r="F22" s="129">
        <f t="shared" si="4"/>
        <v>0</v>
      </c>
      <c r="G22" s="129">
        <f t="shared" si="4"/>
        <v>0</v>
      </c>
      <c r="H22" s="129">
        <f t="shared" si="4"/>
        <v>0</v>
      </c>
      <c r="I22" s="129">
        <f t="shared" si="4"/>
        <v>-14080.279999999999</v>
      </c>
      <c r="J22" s="129">
        <f>SUM(J23:J24)</f>
        <v>0</v>
      </c>
      <c r="K22" s="129">
        <f t="shared" si="4"/>
        <v>0</v>
      </c>
      <c r="L22" s="129">
        <f t="shared" si="4"/>
        <v>0</v>
      </c>
      <c r="M22" s="129">
        <f t="shared" si="1"/>
        <v>27556.010000000002</v>
      </c>
    </row>
    <row r="23" spans="1:25" ht="15" customHeight="1">
      <c r="A23" s="130" t="s">
        <v>268</v>
      </c>
      <c r="B23" s="131" t="s">
        <v>255</v>
      </c>
      <c r="C23" s="132">
        <v>21512.59</v>
      </c>
      <c r="D23" s="132">
        <v>3880.6400000000003</v>
      </c>
      <c r="E23" s="132"/>
      <c r="F23" s="132"/>
      <c r="G23" s="132"/>
      <c r="H23" s="132"/>
      <c r="I23" s="132">
        <v>-7113.3</v>
      </c>
      <c r="J23" s="132"/>
      <c r="K23" s="132"/>
      <c r="L23" s="132"/>
      <c r="M23" s="129">
        <f t="shared" si="1"/>
        <v>18279.93</v>
      </c>
    </row>
    <row r="24" spans="1:25" ht="15" customHeight="1">
      <c r="A24" s="130" t="s">
        <v>269</v>
      </c>
      <c r="B24" s="131" t="s">
        <v>257</v>
      </c>
      <c r="C24" s="132">
        <v>14140.74</v>
      </c>
      <c r="D24" s="132">
        <v>2102.3200000000002</v>
      </c>
      <c r="E24" s="132"/>
      <c r="F24" s="132"/>
      <c r="G24" s="132"/>
      <c r="H24" s="132"/>
      <c r="I24" s="132">
        <v>-6966.98</v>
      </c>
      <c r="J24" s="132"/>
      <c r="K24" s="132"/>
      <c r="L24" s="132"/>
      <c r="M24" s="129">
        <f t="shared" si="1"/>
        <v>9276.08</v>
      </c>
    </row>
    <row r="25" spans="1:25" ht="15" customHeight="1">
      <c r="A25" s="122" t="s">
        <v>270</v>
      </c>
      <c r="B25" s="128" t="s">
        <v>271</v>
      </c>
      <c r="C25" s="133">
        <f t="shared" ref="C25:L25" si="5">SUM(C13,C16,C19,C22)</f>
        <v>1407164.7600000002</v>
      </c>
      <c r="D25" s="133">
        <f t="shared" si="5"/>
        <v>1296133.6499999999</v>
      </c>
      <c r="E25" s="133">
        <f t="shared" si="5"/>
        <v>0</v>
      </c>
      <c r="F25" s="133">
        <f t="shared" si="5"/>
        <v>5592.04</v>
      </c>
      <c r="G25" s="133">
        <f t="shared" si="5"/>
        <v>0</v>
      </c>
      <c r="H25" s="133">
        <f t="shared" si="5"/>
        <v>0</v>
      </c>
      <c r="I25" s="133">
        <f t="shared" si="5"/>
        <v>-1344667.1300000001</v>
      </c>
      <c r="J25" s="133">
        <f t="shared" si="5"/>
        <v>0</v>
      </c>
      <c r="K25" s="133">
        <f t="shared" si="5"/>
        <v>0</v>
      </c>
      <c r="L25" s="133">
        <f t="shared" si="5"/>
        <v>0</v>
      </c>
      <c r="M25" s="133">
        <f t="shared" si="1"/>
        <v>1364223.32</v>
      </c>
    </row>
    <row r="27" spans="1:25" s="135" customFormat="1" ht="15" customHeight="1">
      <c r="A27" s="134"/>
      <c r="B27" s="134"/>
      <c r="C27" s="134"/>
      <c r="D27" s="134"/>
      <c r="E27" s="134"/>
    </row>
    <row r="28" spans="1:25" s="135" customFormat="1" ht="15" customHeight="1">
      <c r="A28" s="134"/>
      <c r="B28" s="134"/>
      <c r="C28" s="134"/>
      <c r="D28" s="134"/>
      <c r="E28" s="134"/>
      <c r="Y28" s="136"/>
    </row>
    <row r="29" spans="1:25" s="135" customFormat="1" ht="12.75" customHeight="1">
      <c r="A29" s="108"/>
      <c r="B29" s="108"/>
      <c r="C29" s="108"/>
      <c r="D29" s="108"/>
      <c r="E29" s="117"/>
      <c r="F29" s="108"/>
      <c r="G29" s="108"/>
      <c r="H29" s="108"/>
      <c r="I29" s="108"/>
      <c r="J29" s="108"/>
      <c r="K29" s="108"/>
      <c r="L29" s="108"/>
      <c r="M29" s="108"/>
      <c r="Y29" s="136"/>
    </row>
  </sheetData>
  <mergeCells count="8">
    <mergeCell ref="A5:M5"/>
    <mergeCell ref="A6:M6"/>
    <mergeCell ref="A8:M8"/>
    <mergeCell ref="A10:A11"/>
    <mergeCell ref="B10:B11"/>
    <mergeCell ref="C10:C11"/>
    <mergeCell ref="D10:L10"/>
    <mergeCell ref="M10:M11"/>
  </mergeCells>
  <printOptions horizontalCentered="1"/>
  <pageMargins left="0.35433070866141736" right="0.35433070866141736" top="0.7" bottom="0.64" header="0.51181102362204722" footer="0.51181102362204722"/>
  <pageSetup paperSize="9" scale="63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Finansinės būklės ataskaita</vt:lpstr>
      <vt:lpstr>Veiklos rezultatų ataskaita</vt:lpstr>
      <vt:lpstr>Finansavimo sumos</vt:lpstr>
      <vt:lpstr>'Finansavimo sumos'!Print_Titles</vt:lpstr>
      <vt:lpstr>'Finansinės būklės ataskaita'!Print_Titles</vt:lpstr>
      <vt:lpstr>'Veiklos rezultatų ataskaita'!Print_Titles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Vartotojas</dc:creator>
  <cp:lastModifiedBy>Vartotojas</cp:lastModifiedBy>
  <cp:lastPrinted>2011-03-14T12:37:52Z</cp:lastPrinted>
  <dcterms:created xsi:type="dcterms:W3CDTF">2009-07-20T14:30:53Z</dcterms:created>
  <dcterms:modified xsi:type="dcterms:W3CDTF">2020-11-12T07:15:47Z</dcterms:modified>
</cp:coreProperties>
</file>