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kup\Desktop\"/>
    </mc:Choice>
  </mc:AlternateContent>
  <xr:revisionPtr revIDLastSave="0" documentId="13_ncr:1_{186FD99E-FE97-411F-80FD-E5A8E17A4396}" xr6:coauthVersionLast="47" xr6:coauthVersionMax="47" xr10:uidLastSave="{00000000-0000-0000-0000-000000000000}"/>
  <bookViews>
    <workbookView xWindow="33450" yWindow="1485" windowWidth="21600" windowHeight="11385" activeTab="3" xr2:uid="{00000000-000D-0000-FFFF-FFFF00000000}"/>
  </bookViews>
  <sheets>
    <sheet name="F2 Suvestinė" sheetId="1" r:id="rId1"/>
    <sheet name="F2 SB Suv" sheetId="2" r:id="rId2"/>
    <sheet name="F2 SB 09.02.01.01. Suv" sheetId="4" r:id="rId3"/>
    <sheet name="F2 SB 1.1.1.8" sheetId="5" r:id="rId4"/>
    <sheet name="F2 SB 1.4.4.28" sheetId="6" r:id="rId5"/>
    <sheet name="F2 SB 1.1.3.19" sheetId="7" r:id="rId6"/>
    <sheet name="F2 SB 09.06.01.01" sheetId="8" r:id="rId7"/>
    <sheet name="F2 SB 06.04.01.01." sheetId="9" r:id="rId8"/>
    <sheet name="F2 ML" sheetId="11" r:id="rId9"/>
    <sheet name="F2 ML(UK)" sheetId="12" r:id="rId10"/>
    <sheet name="F2 VBD" sheetId="13" r:id="rId11"/>
    <sheet name="F2 VBD(UK)" sheetId="14" r:id="rId12"/>
    <sheet name="F2 S" sheetId="15" r:id="rId13"/>
    <sheet name="F2 KKP" sheetId="16" r:id="rId14"/>
    <sheet name="F2 LK" sheetId="17" r:id="rId15"/>
    <sheet name="Gautų FS pažyma" sheetId="18" r:id="rId16"/>
    <sheet name="Gautų FS pažyma pagal šalt" sheetId="19" r:id="rId17"/>
    <sheet name="Sukauptų FS pažyma" sheetId="20" r:id="rId18"/>
    <sheet name="Sukauptų FS pažyma pagal šalt" sheetId="21" r:id="rId19"/>
    <sheet name="9 priedas" sheetId="22" r:id="rId20"/>
    <sheet name="Pažyma prie 9 priedo" sheetId="23" r:id="rId21"/>
    <sheet name="Forma S7" sheetId="24" r:id="rId22"/>
    <sheet name="Pažyma apie pajamas" sheetId="25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25" l="1"/>
  <c r="J24" i="25"/>
  <c r="I24" i="25"/>
  <c r="H24" i="25"/>
  <c r="G24" i="25"/>
  <c r="F24" i="25"/>
  <c r="K17" i="25"/>
  <c r="J17" i="25"/>
  <c r="H26" i="24" l="1"/>
  <c r="F26" i="24"/>
  <c r="E26" i="24"/>
  <c r="D26" i="24"/>
  <c r="H22" i="24"/>
  <c r="H33" i="21"/>
  <c r="H29" i="21"/>
  <c r="H23" i="21"/>
  <c r="H18" i="21"/>
  <c r="H33" i="20"/>
  <c r="H29" i="20"/>
  <c r="H23" i="20"/>
  <c r="H18" i="20"/>
  <c r="C42" i="23"/>
  <c r="C41" i="23"/>
  <c r="C40" i="23"/>
  <c r="C39" i="23"/>
  <c r="C38" i="23"/>
  <c r="C37" i="23"/>
  <c r="C36" i="23"/>
  <c r="C35" i="23"/>
  <c r="C34" i="23"/>
  <c r="H32" i="23"/>
  <c r="G32" i="23"/>
  <c r="F32" i="23"/>
  <c r="E32" i="23"/>
  <c r="D32" i="23"/>
  <c r="C32" i="23" s="1"/>
  <c r="C31" i="23"/>
  <c r="C30" i="23"/>
  <c r="C29" i="23"/>
  <c r="C28" i="23"/>
  <c r="C27" i="23"/>
  <c r="C26" i="23"/>
  <c r="C25" i="23"/>
  <c r="H24" i="23"/>
  <c r="H43" i="23" s="1"/>
  <c r="G24" i="23"/>
  <c r="G43" i="23" s="1"/>
  <c r="F24" i="23"/>
  <c r="F43" i="23" s="1"/>
  <c r="E24" i="23"/>
  <c r="E43" i="23" s="1"/>
  <c r="C23" i="23"/>
  <c r="F22" i="23"/>
  <c r="D22" i="23"/>
  <c r="C22" i="23" s="1"/>
  <c r="C20" i="23"/>
  <c r="D24" i="23" l="1"/>
  <c r="D43" i="23" l="1"/>
  <c r="C43" i="23" s="1"/>
  <c r="C24" i="23"/>
  <c r="K83" i="22" l="1"/>
  <c r="J83" i="22"/>
  <c r="J82" i="22" s="1"/>
  <c r="I83" i="22"/>
  <c r="K82" i="22"/>
  <c r="I82" i="22"/>
  <c r="K76" i="22"/>
  <c r="J76" i="22"/>
  <c r="J75" i="22" s="1"/>
  <c r="I76" i="22"/>
  <c r="I75" i="22" s="1"/>
  <c r="K75" i="22"/>
  <c r="K70" i="22"/>
  <c r="J70" i="22"/>
  <c r="I70" i="22"/>
  <c r="K67" i="22"/>
  <c r="J67" i="22"/>
  <c r="I67" i="22"/>
  <c r="K66" i="22"/>
  <c r="J66" i="22"/>
  <c r="I66" i="22"/>
  <c r="K59" i="22"/>
  <c r="J59" i="22"/>
  <c r="I59" i="22"/>
  <c r="K54" i="22"/>
  <c r="J54" i="22"/>
  <c r="I54" i="22"/>
  <c r="K51" i="22"/>
  <c r="J51" i="22"/>
  <c r="I51" i="22"/>
  <c r="K48" i="22"/>
  <c r="J48" i="22"/>
  <c r="J47" i="22" s="1"/>
  <c r="I48" i="22"/>
  <c r="I47" i="22" s="1"/>
  <c r="K47" i="22"/>
  <c r="K43" i="22"/>
  <c r="J43" i="22"/>
  <c r="J42" i="22" s="1"/>
  <c r="I43" i="22"/>
  <c r="I42" i="22" s="1"/>
  <c r="K42" i="22"/>
  <c r="K39" i="22"/>
  <c r="J39" i="22"/>
  <c r="I39" i="22"/>
  <c r="K37" i="22"/>
  <c r="K30" i="22" s="1"/>
  <c r="K91" i="22" s="1"/>
  <c r="J37" i="22"/>
  <c r="I37" i="22"/>
  <c r="K32" i="22"/>
  <c r="J32" i="22"/>
  <c r="J31" i="22" s="1"/>
  <c r="I32" i="22"/>
  <c r="I31" i="22" s="1"/>
  <c r="K31" i="22"/>
  <c r="I30" i="22" l="1"/>
  <c r="I91" i="22" s="1"/>
  <c r="J30" i="22"/>
  <c r="J91" i="22" s="1"/>
  <c r="H33" i="18"/>
  <c r="H31" i="18"/>
  <c r="H29" i="18"/>
  <c r="H27" i="18"/>
  <c r="H23" i="18"/>
  <c r="H21" i="18"/>
  <c r="H19" i="18"/>
  <c r="H31" i="19"/>
  <c r="H29" i="19"/>
  <c r="H27" i="19"/>
  <c r="H23" i="19"/>
  <c r="H21" i="19"/>
  <c r="H19" i="19"/>
  <c r="L365" i="17" l="1"/>
  <c r="L364" i="17" s="1"/>
  <c r="K365" i="17"/>
  <c r="J365" i="17"/>
  <c r="I365" i="17"/>
  <c r="K364" i="17"/>
  <c r="J364" i="17"/>
  <c r="I364" i="17"/>
  <c r="L362" i="17"/>
  <c r="K362" i="17"/>
  <c r="J362" i="17"/>
  <c r="I362" i="17"/>
  <c r="L361" i="17"/>
  <c r="K361" i="17"/>
  <c r="J361" i="17"/>
  <c r="I361" i="17"/>
  <c r="L359" i="17"/>
  <c r="L358" i="17" s="1"/>
  <c r="K359" i="17"/>
  <c r="K358" i="17" s="1"/>
  <c r="J359" i="17"/>
  <c r="J358" i="17" s="1"/>
  <c r="I359" i="17"/>
  <c r="I358" i="17" s="1"/>
  <c r="L355" i="17"/>
  <c r="L354" i="17" s="1"/>
  <c r="K355" i="17"/>
  <c r="J355" i="17"/>
  <c r="I355" i="17"/>
  <c r="K354" i="17"/>
  <c r="J354" i="17"/>
  <c r="I354" i="17"/>
  <c r="L351" i="17"/>
  <c r="K351" i="17"/>
  <c r="J351" i="17"/>
  <c r="I351" i="17"/>
  <c r="L350" i="17"/>
  <c r="K350" i="17"/>
  <c r="J350" i="17"/>
  <c r="I350" i="17"/>
  <c r="L347" i="17"/>
  <c r="L346" i="17" s="1"/>
  <c r="K347" i="17"/>
  <c r="K346" i="17" s="1"/>
  <c r="K336" i="17" s="1"/>
  <c r="J347" i="17"/>
  <c r="J346" i="17" s="1"/>
  <c r="I347" i="17"/>
  <c r="I346" i="17" s="1"/>
  <c r="L343" i="17"/>
  <c r="K343" i="17"/>
  <c r="J343" i="17"/>
  <c r="I343" i="17"/>
  <c r="L340" i="17"/>
  <c r="K340" i="17"/>
  <c r="J340" i="17"/>
  <c r="I340" i="17"/>
  <c r="L338" i="17"/>
  <c r="K338" i="17"/>
  <c r="J338" i="17"/>
  <c r="J337" i="17" s="1"/>
  <c r="I338" i="17"/>
  <c r="L337" i="17"/>
  <c r="K337" i="17"/>
  <c r="I337" i="17"/>
  <c r="L333" i="17"/>
  <c r="K333" i="17"/>
  <c r="J333" i="17"/>
  <c r="I333" i="17"/>
  <c r="L332" i="17"/>
  <c r="K332" i="17"/>
  <c r="J332" i="17"/>
  <c r="I332" i="17"/>
  <c r="L330" i="17"/>
  <c r="L329" i="17" s="1"/>
  <c r="K330" i="17"/>
  <c r="K329" i="17" s="1"/>
  <c r="J330" i="17"/>
  <c r="J329" i="17" s="1"/>
  <c r="I330" i="17"/>
  <c r="I329" i="17" s="1"/>
  <c r="L327" i="17"/>
  <c r="L326" i="17" s="1"/>
  <c r="K327" i="17"/>
  <c r="J327" i="17"/>
  <c r="I327" i="17"/>
  <c r="K326" i="17"/>
  <c r="J326" i="17"/>
  <c r="I326" i="17"/>
  <c r="L323" i="17"/>
  <c r="K323" i="17"/>
  <c r="J323" i="17"/>
  <c r="I323" i="17"/>
  <c r="L322" i="17"/>
  <c r="K322" i="17"/>
  <c r="J322" i="17"/>
  <c r="I322" i="17"/>
  <c r="L319" i="17"/>
  <c r="L318" i="17" s="1"/>
  <c r="K319" i="17"/>
  <c r="K318" i="17" s="1"/>
  <c r="J319" i="17"/>
  <c r="J318" i="17" s="1"/>
  <c r="I319" i="17"/>
  <c r="I318" i="17" s="1"/>
  <c r="L315" i="17"/>
  <c r="L314" i="17" s="1"/>
  <c r="K315" i="17"/>
  <c r="J315" i="17"/>
  <c r="I315" i="17"/>
  <c r="K314" i="17"/>
  <c r="J314" i="17"/>
  <c r="I314" i="17"/>
  <c r="L311" i="17"/>
  <c r="K311" i="17"/>
  <c r="J311" i="17"/>
  <c r="I311" i="17"/>
  <c r="L308" i="17"/>
  <c r="K308" i="17"/>
  <c r="J308" i="17"/>
  <c r="I308" i="17"/>
  <c r="L306" i="17"/>
  <c r="L305" i="17" s="1"/>
  <c r="K306" i="17"/>
  <c r="K305" i="17" s="1"/>
  <c r="J306" i="17"/>
  <c r="J305" i="17" s="1"/>
  <c r="I306" i="17"/>
  <c r="I305" i="17" s="1"/>
  <c r="L300" i="17"/>
  <c r="K300" i="17"/>
  <c r="J300" i="17"/>
  <c r="I300" i="17"/>
  <c r="L299" i="17"/>
  <c r="K299" i="17"/>
  <c r="J299" i="17"/>
  <c r="I299" i="17"/>
  <c r="L297" i="17"/>
  <c r="L296" i="17" s="1"/>
  <c r="K297" i="17"/>
  <c r="K296" i="17" s="1"/>
  <c r="J297" i="17"/>
  <c r="J296" i="17" s="1"/>
  <c r="I297" i="17"/>
  <c r="I296" i="17" s="1"/>
  <c r="L294" i="17"/>
  <c r="L293" i="17" s="1"/>
  <c r="K294" i="17"/>
  <c r="J294" i="17"/>
  <c r="I294" i="17"/>
  <c r="K293" i="17"/>
  <c r="J293" i="17"/>
  <c r="I293" i="17"/>
  <c r="L290" i="17"/>
  <c r="K290" i="17"/>
  <c r="J290" i="17"/>
  <c r="I290" i="17"/>
  <c r="L289" i="17"/>
  <c r="K289" i="17"/>
  <c r="J289" i="17"/>
  <c r="I289" i="17"/>
  <c r="L286" i="17"/>
  <c r="L285" i="17" s="1"/>
  <c r="K286" i="17"/>
  <c r="K285" i="17" s="1"/>
  <c r="J286" i="17"/>
  <c r="J285" i="17" s="1"/>
  <c r="I286" i="17"/>
  <c r="I285" i="17" s="1"/>
  <c r="L282" i="17"/>
  <c r="L281" i="17" s="1"/>
  <c r="K282" i="17"/>
  <c r="J282" i="17"/>
  <c r="I282" i="17"/>
  <c r="K281" i="17"/>
  <c r="J281" i="17"/>
  <c r="I281" i="17"/>
  <c r="L278" i="17"/>
  <c r="K278" i="17"/>
  <c r="J278" i="17"/>
  <c r="I278" i="17"/>
  <c r="L275" i="17"/>
  <c r="K275" i="17"/>
  <c r="J275" i="17"/>
  <c r="I275" i="17"/>
  <c r="L273" i="17"/>
  <c r="L272" i="17" s="1"/>
  <c r="K273" i="17"/>
  <c r="K272" i="17" s="1"/>
  <c r="J273" i="17"/>
  <c r="J272" i="17" s="1"/>
  <c r="I273" i="17"/>
  <c r="I272" i="17" s="1"/>
  <c r="L268" i="17"/>
  <c r="L267" i="17" s="1"/>
  <c r="K268" i="17"/>
  <c r="K267" i="17" s="1"/>
  <c r="J268" i="17"/>
  <c r="J267" i="17" s="1"/>
  <c r="I268" i="17"/>
  <c r="I267" i="17" s="1"/>
  <c r="L265" i="17"/>
  <c r="L264" i="17" s="1"/>
  <c r="K265" i="17"/>
  <c r="J265" i="17"/>
  <c r="I265" i="17"/>
  <c r="K264" i="17"/>
  <c r="J264" i="17"/>
  <c r="I264" i="17"/>
  <c r="L262" i="17"/>
  <c r="K262" i="17"/>
  <c r="J262" i="17"/>
  <c r="I262" i="17"/>
  <c r="L261" i="17"/>
  <c r="K261" i="17"/>
  <c r="J261" i="17"/>
  <c r="I261" i="17"/>
  <c r="L258" i="17"/>
  <c r="L257" i="17" s="1"/>
  <c r="K258" i="17"/>
  <c r="K257" i="17" s="1"/>
  <c r="J258" i="17"/>
  <c r="J257" i="17" s="1"/>
  <c r="I258" i="17"/>
  <c r="I257" i="17" s="1"/>
  <c r="L254" i="17"/>
  <c r="L253" i="17" s="1"/>
  <c r="K254" i="17"/>
  <c r="J254" i="17"/>
  <c r="I254" i="17"/>
  <c r="K253" i="17"/>
  <c r="J253" i="17"/>
  <c r="I253" i="17"/>
  <c r="L250" i="17"/>
  <c r="K250" i="17"/>
  <c r="J250" i="17"/>
  <c r="I250" i="17"/>
  <c r="L249" i="17"/>
  <c r="K249" i="17"/>
  <c r="J249" i="17"/>
  <c r="I249" i="17"/>
  <c r="L246" i="17"/>
  <c r="K246" i="17"/>
  <c r="J246" i="17"/>
  <c r="I246" i="17"/>
  <c r="L243" i="17"/>
  <c r="K243" i="17"/>
  <c r="J243" i="17"/>
  <c r="I243" i="17"/>
  <c r="L241" i="17"/>
  <c r="L240" i="17" s="1"/>
  <c r="K241" i="17"/>
  <c r="J241" i="17"/>
  <c r="I241" i="17"/>
  <c r="K240" i="17"/>
  <c r="K239" i="17" s="1"/>
  <c r="J240" i="17"/>
  <c r="I240" i="17"/>
  <c r="L234" i="17"/>
  <c r="L233" i="17" s="1"/>
  <c r="L232" i="17" s="1"/>
  <c r="K234" i="17"/>
  <c r="K233" i="17" s="1"/>
  <c r="K232" i="17" s="1"/>
  <c r="J234" i="17"/>
  <c r="J233" i="17" s="1"/>
  <c r="J232" i="17" s="1"/>
  <c r="I234" i="17"/>
  <c r="I233" i="17" s="1"/>
  <c r="I232" i="17" s="1"/>
  <c r="L230" i="17"/>
  <c r="L229" i="17" s="1"/>
  <c r="L228" i="17" s="1"/>
  <c r="K230" i="17"/>
  <c r="K229" i="17" s="1"/>
  <c r="K228" i="17" s="1"/>
  <c r="J230" i="17"/>
  <c r="J229" i="17" s="1"/>
  <c r="J228" i="17" s="1"/>
  <c r="I230" i="17"/>
  <c r="I229" i="17" s="1"/>
  <c r="I228" i="17" s="1"/>
  <c r="L221" i="17"/>
  <c r="L220" i="17" s="1"/>
  <c r="K221" i="17"/>
  <c r="K220" i="17" s="1"/>
  <c r="J221" i="17"/>
  <c r="J220" i="17" s="1"/>
  <c r="I221" i="17"/>
  <c r="I220" i="17" s="1"/>
  <c r="L218" i="17"/>
  <c r="L217" i="17" s="1"/>
  <c r="K218" i="17"/>
  <c r="J218" i="17"/>
  <c r="I218" i="17"/>
  <c r="K217" i="17"/>
  <c r="J217" i="17"/>
  <c r="J216" i="17" s="1"/>
  <c r="I217" i="17"/>
  <c r="I216" i="17" s="1"/>
  <c r="L211" i="17"/>
  <c r="L210" i="17" s="1"/>
  <c r="L209" i="17" s="1"/>
  <c r="K211" i="17"/>
  <c r="J211" i="17"/>
  <c r="I211" i="17"/>
  <c r="K210" i="17"/>
  <c r="K209" i="17" s="1"/>
  <c r="J210" i="17"/>
  <c r="J209" i="17" s="1"/>
  <c r="I210" i="17"/>
  <c r="I209" i="17" s="1"/>
  <c r="L207" i="17"/>
  <c r="L206" i="17" s="1"/>
  <c r="K207" i="17"/>
  <c r="J207" i="17"/>
  <c r="I207" i="17"/>
  <c r="K206" i="17"/>
  <c r="J206" i="17"/>
  <c r="I206" i="17"/>
  <c r="L202" i="17"/>
  <c r="K202" i="17"/>
  <c r="J202" i="17"/>
  <c r="I202" i="17"/>
  <c r="L201" i="17"/>
  <c r="K201" i="17"/>
  <c r="J201" i="17"/>
  <c r="I201" i="17"/>
  <c r="L196" i="17"/>
  <c r="L195" i="17" s="1"/>
  <c r="K196" i="17"/>
  <c r="K195" i="17" s="1"/>
  <c r="K186" i="17" s="1"/>
  <c r="J196" i="17"/>
  <c r="J195" i="17" s="1"/>
  <c r="J186" i="17" s="1"/>
  <c r="J185" i="17" s="1"/>
  <c r="I196" i="17"/>
  <c r="I195" i="17" s="1"/>
  <c r="I186" i="17" s="1"/>
  <c r="I185" i="17" s="1"/>
  <c r="L191" i="17"/>
  <c r="L190" i="17" s="1"/>
  <c r="K191" i="17"/>
  <c r="J191" i="17"/>
  <c r="I191" i="17"/>
  <c r="K190" i="17"/>
  <c r="J190" i="17"/>
  <c r="I190" i="17"/>
  <c r="L188" i="17"/>
  <c r="K188" i="17"/>
  <c r="J188" i="17"/>
  <c r="I188" i="17"/>
  <c r="L187" i="17"/>
  <c r="K187" i="17"/>
  <c r="J187" i="17"/>
  <c r="I187" i="17"/>
  <c r="L180" i="17"/>
  <c r="L179" i="17" s="1"/>
  <c r="K180" i="17"/>
  <c r="K179" i="17" s="1"/>
  <c r="J180" i="17"/>
  <c r="J179" i="17" s="1"/>
  <c r="I180" i="17"/>
  <c r="I179" i="17" s="1"/>
  <c r="L175" i="17"/>
  <c r="L174" i="17" s="1"/>
  <c r="L173" i="17" s="1"/>
  <c r="K175" i="17"/>
  <c r="J175" i="17"/>
  <c r="I175" i="17"/>
  <c r="K174" i="17"/>
  <c r="K173" i="17" s="1"/>
  <c r="J174" i="17"/>
  <c r="J173" i="17" s="1"/>
  <c r="I174" i="17"/>
  <c r="L171" i="17"/>
  <c r="L170" i="17" s="1"/>
  <c r="L169" i="17" s="1"/>
  <c r="K171" i="17"/>
  <c r="J171" i="17"/>
  <c r="I171" i="17"/>
  <c r="K170" i="17"/>
  <c r="K169" i="17" s="1"/>
  <c r="J170" i="17"/>
  <c r="J169" i="17" s="1"/>
  <c r="I170" i="17"/>
  <c r="I169" i="17" s="1"/>
  <c r="L166" i="17"/>
  <c r="L165" i="17" s="1"/>
  <c r="K166" i="17"/>
  <c r="K165" i="17" s="1"/>
  <c r="J166" i="17"/>
  <c r="J165" i="17" s="1"/>
  <c r="I166" i="17"/>
  <c r="I165" i="17" s="1"/>
  <c r="L161" i="17"/>
  <c r="L160" i="17" s="1"/>
  <c r="K161" i="17"/>
  <c r="J161" i="17"/>
  <c r="I161" i="17"/>
  <c r="K160" i="17"/>
  <c r="J160" i="17"/>
  <c r="I160" i="17"/>
  <c r="L155" i="17"/>
  <c r="L154" i="17" s="1"/>
  <c r="L153" i="17" s="1"/>
  <c r="K155" i="17"/>
  <c r="K154" i="17" s="1"/>
  <c r="K153" i="17" s="1"/>
  <c r="J155" i="17"/>
  <c r="J154" i="17" s="1"/>
  <c r="J153" i="17" s="1"/>
  <c r="I155" i="17"/>
  <c r="I154" i="17" s="1"/>
  <c r="I153" i="17" s="1"/>
  <c r="L151" i="17"/>
  <c r="L150" i="17" s="1"/>
  <c r="K151" i="17"/>
  <c r="K150" i="17" s="1"/>
  <c r="J151" i="17"/>
  <c r="J150" i="17" s="1"/>
  <c r="I151" i="17"/>
  <c r="I150" i="17" s="1"/>
  <c r="L147" i="17"/>
  <c r="L146" i="17" s="1"/>
  <c r="L145" i="17" s="1"/>
  <c r="K147" i="17"/>
  <c r="J147" i="17"/>
  <c r="I147" i="17"/>
  <c r="K146" i="17"/>
  <c r="K145" i="17" s="1"/>
  <c r="J146" i="17"/>
  <c r="J145" i="17" s="1"/>
  <c r="I146" i="17"/>
  <c r="I145" i="17" s="1"/>
  <c r="L142" i="17"/>
  <c r="L141" i="17" s="1"/>
  <c r="L140" i="17" s="1"/>
  <c r="L139" i="17" s="1"/>
  <c r="K142" i="17"/>
  <c r="J142" i="17"/>
  <c r="I142" i="17"/>
  <c r="K141" i="17"/>
  <c r="K140" i="17" s="1"/>
  <c r="J141" i="17"/>
  <c r="J140" i="17" s="1"/>
  <c r="I141" i="17"/>
  <c r="I140" i="17" s="1"/>
  <c r="L137" i="17"/>
  <c r="L136" i="17" s="1"/>
  <c r="L135" i="17" s="1"/>
  <c r="K137" i="17"/>
  <c r="K136" i="17" s="1"/>
  <c r="K135" i="17" s="1"/>
  <c r="J137" i="17"/>
  <c r="J136" i="17" s="1"/>
  <c r="J135" i="17" s="1"/>
  <c r="I137" i="17"/>
  <c r="I136" i="17" s="1"/>
  <c r="I135" i="17" s="1"/>
  <c r="L133" i="17"/>
  <c r="L132" i="17" s="1"/>
  <c r="L131" i="17" s="1"/>
  <c r="K133" i="17"/>
  <c r="K132" i="17" s="1"/>
  <c r="K131" i="17" s="1"/>
  <c r="J133" i="17"/>
  <c r="J132" i="17" s="1"/>
  <c r="J131" i="17" s="1"/>
  <c r="I133" i="17"/>
  <c r="I132" i="17" s="1"/>
  <c r="I131" i="17" s="1"/>
  <c r="L129" i="17"/>
  <c r="L128" i="17" s="1"/>
  <c r="L127" i="17" s="1"/>
  <c r="K129" i="17"/>
  <c r="K128" i="17" s="1"/>
  <c r="K127" i="17" s="1"/>
  <c r="J129" i="17"/>
  <c r="J128" i="17" s="1"/>
  <c r="J127" i="17" s="1"/>
  <c r="I129" i="17"/>
  <c r="I128" i="17" s="1"/>
  <c r="I127" i="17" s="1"/>
  <c r="L125" i="17"/>
  <c r="L124" i="17" s="1"/>
  <c r="L123" i="17" s="1"/>
  <c r="K125" i="17"/>
  <c r="K124" i="17" s="1"/>
  <c r="K123" i="17" s="1"/>
  <c r="J125" i="17"/>
  <c r="J124" i="17" s="1"/>
  <c r="J123" i="17" s="1"/>
  <c r="I125" i="17"/>
  <c r="I124" i="17" s="1"/>
  <c r="I123" i="17" s="1"/>
  <c r="L121" i="17"/>
  <c r="L120" i="17" s="1"/>
  <c r="L119" i="17" s="1"/>
  <c r="K121" i="17"/>
  <c r="K120" i="17" s="1"/>
  <c r="K119" i="17" s="1"/>
  <c r="J121" i="17"/>
  <c r="J120" i="17" s="1"/>
  <c r="J119" i="17" s="1"/>
  <c r="I121" i="17"/>
  <c r="I120" i="17" s="1"/>
  <c r="I119" i="17" s="1"/>
  <c r="L116" i="17"/>
  <c r="L115" i="17" s="1"/>
  <c r="L114" i="17" s="1"/>
  <c r="K116" i="17"/>
  <c r="K115" i="17" s="1"/>
  <c r="K114" i="17" s="1"/>
  <c r="J116" i="17"/>
  <c r="J115" i="17" s="1"/>
  <c r="J114" i="17" s="1"/>
  <c r="I116" i="17"/>
  <c r="I115" i="17" s="1"/>
  <c r="I114" i="17" s="1"/>
  <c r="L110" i="17"/>
  <c r="K110" i="17"/>
  <c r="J110" i="17"/>
  <c r="I110" i="17"/>
  <c r="L109" i="17"/>
  <c r="K109" i="17"/>
  <c r="J109" i="17"/>
  <c r="I109" i="17"/>
  <c r="L106" i="17"/>
  <c r="L105" i="17" s="1"/>
  <c r="L104" i="17" s="1"/>
  <c r="K106" i="17"/>
  <c r="K105" i="17" s="1"/>
  <c r="K104" i="17" s="1"/>
  <c r="J106" i="17"/>
  <c r="J105" i="17" s="1"/>
  <c r="J104" i="17" s="1"/>
  <c r="I106" i="17"/>
  <c r="I105" i="17" s="1"/>
  <c r="I104" i="17" s="1"/>
  <c r="L101" i="17"/>
  <c r="L100" i="17" s="1"/>
  <c r="L99" i="17" s="1"/>
  <c r="K101" i="17"/>
  <c r="K100" i="17" s="1"/>
  <c r="K99" i="17" s="1"/>
  <c r="J101" i="17"/>
  <c r="J100" i="17" s="1"/>
  <c r="J99" i="17" s="1"/>
  <c r="I101" i="17"/>
  <c r="I100" i="17" s="1"/>
  <c r="I99" i="17" s="1"/>
  <c r="L96" i="17"/>
  <c r="L95" i="17" s="1"/>
  <c r="L94" i="17" s="1"/>
  <c r="L93" i="17" s="1"/>
  <c r="K96" i="17"/>
  <c r="K95" i="17" s="1"/>
  <c r="K94" i="17" s="1"/>
  <c r="K93" i="17" s="1"/>
  <c r="J96" i="17"/>
  <c r="J95" i="17" s="1"/>
  <c r="J94" i="17" s="1"/>
  <c r="J93" i="17" s="1"/>
  <c r="I96" i="17"/>
  <c r="I95" i="17" s="1"/>
  <c r="I94" i="17" s="1"/>
  <c r="L89" i="17"/>
  <c r="K89" i="17"/>
  <c r="J89" i="17"/>
  <c r="I89" i="17"/>
  <c r="L88" i="17"/>
  <c r="L87" i="17" s="1"/>
  <c r="L86" i="17" s="1"/>
  <c r="K88" i="17"/>
  <c r="J88" i="17"/>
  <c r="I88" i="17"/>
  <c r="K87" i="17"/>
  <c r="K86" i="17" s="1"/>
  <c r="J87" i="17"/>
  <c r="J86" i="17" s="1"/>
  <c r="I87" i="17"/>
  <c r="I86" i="17" s="1"/>
  <c r="L84" i="17"/>
  <c r="L83" i="17" s="1"/>
  <c r="L82" i="17" s="1"/>
  <c r="K84" i="17"/>
  <c r="J84" i="17"/>
  <c r="I84" i="17"/>
  <c r="K83" i="17"/>
  <c r="K82" i="17" s="1"/>
  <c r="J83" i="17"/>
  <c r="J82" i="17" s="1"/>
  <c r="I83" i="17"/>
  <c r="I82" i="17" s="1"/>
  <c r="L78" i="17"/>
  <c r="L77" i="17" s="1"/>
  <c r="K78" i="17"/>
  <c r="J78" i="17"/>
  <c r="I78" i="17"/>
  <c r="K77" i="17"/>
  <c r="J77" i="17"/>
  <c r="I77" i="17"/>
  <c r="L73" i="17"/>
  <c r="K73" i="17"/>
  <c r="J73" i="17"/>
  <c r="I73" i="17"/>
  <c r="L72" i="17"/>
  <c r="K72" i="17"/>
  <c r="J72" i="17"/>
  <c r="I72" i="17"/>
  <c r="L68" i="17"/>
  <c r="L67" i="17" s="1"/>
  <c r="L66" i="17" s="1"/>
  <c r="L65" i="17" s="1"/>
  <c r="K68" i="17"/>
  <c r="K67" i="17" s="1"/>
  <c r="K66" i="17" s="1"/>
  <c r="K65" i="17" s="1"/>
  <c r="J68" i="17"/>
  <c r="J67" i="17" s="1"/>
  <c r="J66" i="17" s="1"/>
  <c r="I68" i="17"/>
  <c r="I67" i="17" s="1"/>
  <c r="I66" i="17" s="1"/>
  <c r="L49" i="17"/>
  <c r="K49" i="17"/>
  <c r="J49" i="17"/>
  <c r="I49" i="17"/>
  <c r="L48" i="17"/>
  <c r="L47" i="17" s="1"/>
  <c r="L46" i="17" s="1"/>
  <c r="K48" i="17"/>
  <c r="J48" i="17"/>
  <c r="I48" i="17"/>
  <c r="K47" i="17"/>
  <c r="K46" i="17" s="1"/>
  <c r="J47" i="17"/>
  <c r="J46" i="17" s="1"/>
  <c r="I47" i="17"/>
  <c r="I46" i="17" s="1"/>
  <c r="L44" i="17"/>
  <c r="L43" i="17" s="1"/>
  <c r="L42" i="17" s="1"/>
  <c r="K44" i="17"/>
  <c r="J44" i="17"/>
  <c r="I44" i="17"/>
  <c r="K43" i="17"/>
  <c r="K42" i="17" s="1"/>
  <c r="J43" i="17"/>
  <c r="J42" i="17" s="1"/>
  <c r="I43" i="17"/>
  <c r="I42" i="17" s="1"/>
  <c r="L40" i="17"/>
  <c r="K40" i="17"/>
  <c r="J40" i="17"/>
  <c r="I40" i="17"/>
  <c r="L38" i="17"/>
  <c r="L37" i="17" s="1"/>
  <c r="L36" i="17" s="1"/>
  <c r="K38" i="17"/>
  <c r="K37" i="17" s="1"/>
  <c r="K36" i="17" s="1"/>
  <c r="J38" i="17"/>
  <c r="J37" i="17" s="1"/>
  <c r="J36" i="17" s="1"/>
  <c r="I38" i="17"/>
  <c r="I37" i="17" s="1"/>
  <c r="I36" i="17" s="1"/>
  <c r="L365" i="16"/>
  <c r="K365" i="16"/>
  <c r="J365" i="16"/>
  <c r="I365" i="16"/>
  <c r="L364" i="16"/>
  <c r="K364" i="16"/>
  <c r="J364" i="16"/>
  <c r="I364" i="16"/>
  <c r="L362" i="16"/>
  <c r="K362" i="16"/>
  <c r="J362" i="16"/>
  <c r="I362" i="16"/>
  <c r="L361" i="16"/>
  <c r="K361" i="16"/>
  <c r="J361" i="16"/>
  <c r="I361" i="16"/>
  <c r="L359" i="16"/>
  <c r="L358" i="16" s="1"/>
  <c r="K359" i="16"/>
  <c r="K358" i="16" s="1"/>
  <c r="J359" i="16"/>
  <c r="J358" i="16" s="1"/>
  <c r="I359" i="16"/>
  <c r="I358" i="16" s="1"/>
  <c r="L355" i="16"/>
  <c r="K355" i="16"/>
  <c r="J355" i="16"/>
  <c r="I355" i="16"/>
  <c r="L354" i="16"/>
  <c r="K354" i="16"/>
  <c r="J354" i="16"/>
  <c r="I354" i="16"/>
  <c r="L351" i="16"/>
  <c r="K351" i="16"/>
  <c r="J351" i="16"/>
  <c r="I351" i="16"/>
  <c r="L350" i="16"/>
  <c r="K350" i="16"/>
  <c r="J350" i="16"/>
  <c r="I350" i="16"/>
  <c r="L347" i="16"/>
  <c r="L346" i="16" s="1"/>
  <c r="K347" i="16"/>
  <c r="K346" i="16" s="1"/>
  <c r="J347" i="16"/>
  <c r="J346" i="16" s="1"/>
  <c r="I347" i="16"/>
  <c r="I346" i="16" s="1"/>
  <c r="L343" i="16"/>
  <c r="K343" i="16"/>
  <c r="J343" i="16"/>
  <c r="I343" i="16"/>
  <c r="L340" i="16"/>
  <c r="K340" i="16"/>
  <c r="J340" i="16"/>
  <c r="I340" i="16"/>
  <c r="L338" i="16"/>
  <c r="K338" i="16"/>
  <c r="J338" i="16"/>
  <c r="I338" i="16"/>
  <c r="L337" i="16"/>
  <c r="K337" i="16"/>
  <c r="J337" i="16"/>
  <c r="I337" i="16"/>
  <c r="L333" i="16"/>
  <c r="K333" i="16"/>
  <c r="J333" i="16"/>
  <c r="I333" i="16"/>
  <c r="L332" i="16"/>
  <c r="K332" i="16"/>
  <c r="J332" i="16"/>
  <c r="I332" i="16"/>
  <c r="L330" i="16"/>
  <c r="L329" i="16" s="1"/>
  <c r="K330" i="16"/>
  <c r="K329" i="16" s="1"/>
  <c r="J330" i="16"/>
  <c r="J329" i="16" s="1"/>
  <c r="I330" i="16"/>
  <c r="I329" i="16" s="1"/>
  <c r="L327" i="16"/>
  <c r="K327" i="16"/>
  <c r="J327" i="16"/>
  <c r="I327" i="16"/>
  <c r="L326" i="16"/>
  <c r="K326" i="16"/>
  <c r="J326" i="16"/>
  <c r="I326" i="16"/>
  <c r="L323" i="16"/>
  <c r="K323" i="16"/>
  <c r="J323" i="16"/>
  <c r="I323" i="16"/>
  <c r="L322" i="16"/>
  <c r="K322" i="16"/>
  <c r="J322" i="16"/>
  <c r="I322" i="16"/>
  <c r="L319" i="16"/>
  <c r="L318" i="16" s="1"/>
  <c r="K319" i="16"/>
  <c r="K318" i="16" s="1"/>
  <c r="J319" i="16"/>
  <c r="J318" i="16" s="1"/>
  <c r="I319" i="16"/>
  <c r="I318" i="16" s="1"/>
  <c r="L315" i="16"/>
  <c r="K315" i="16"/>
  <c r="J315" i="16"/>
  <c r="I315" i="16"/>
  <c r="L314" i="16"/>
  <c r="K314" i="16"/>
  <c r="J314" i="16"/>
  <c r="I314" i="16"/>
  <c r="L311" i="16"/>
  <c r="K311" i="16"/>
  <c r="J311" i="16"/>
  <c r="I311" i="16"/>
  <c r="L308" i="16"/>
  <c r="K308" i="16"/>
  <c r="J308" i="16"/>
  <c r="I308" i="16"/>
  <c r="L306" i="16"/>
  <c r="L305" i="16" s="1"/>
  <c r="L304" i="16" s="1"/>
  <c r="K306" i="16"/>
  <c r="K305" i="16" s="1"/>
  <c r="K304" i="16" s="1"/>
  <c r="J306" i="16"/>
  <c r="J305" i="16" s="1"/>
  <c r="J304" i="16" s="1"/>
  <c r="I306" i="16"/>
  <c r="I305" i="16" s="1"/>
  <c r="I304" i="16" s="1"/>
  <c r="L300" i="16"/>
  <c r="K300" i="16"/>
  <c r="J300" i="16"/>
  <c r="I300" i="16"/>
  <c r="L299" i="16"/>
  <c r="K299" i="16"/>
  <c r="J299" i="16"/>
  <c r="I299" i="16"/>
  <c r="L297" i="16"/>
  <c r="L296" i="16" s="1"/>
  <c r="K297" i="16"/>
  <c r="K296" i="16" s="1"/>
  <c r="J297" i="16"/>
  <c r="J296" i="16" s="1"/>
  <c r="I297" i="16"/>
  <c r="I296" i="16" s="1"/>
  <c r="L294" i="16"/>
  <c r="K294" i="16"/>
  <c r="J294" i="16"/>
  <c r="I294" i="16"/>
  <c r="L293" i="16"/>
  <c r="K293" i="16"/>
  <c r="J293" i="16"/>
  <c r="I293" i="16"/>
  <c r="L290" i="16"/>
  <c r="K290" i="16"/>
  <c r="J290" i="16"/>
  <c r="I290" i="16"/>
  <c r="L289" i="16"/>
  <c r="K289" i="16"/>
  <c r="J289" i="16"/>
  <c r="I289" i="16"/>
  <c r="L286" i="16"/>
  <c r="L285" i="16" s="1"/>
  <c r="K286" i="16"/>
  <c r="K285" i="16" s="1"/>
  <c r="J286" i="16"/>
  <c r="J285" i="16" s="1"/>
  <c r="I286" i="16"/>
  <c r="I285" i="16" s="1"/>
  <c r="L282" i="16"/>
  <c r="K282" i="16"/>
  <c r="J282" i="16"/>
  <c r="I282" i="16"/>
  <c r="L281" i="16"/>
  <c r="K281" i="16"/>
  <c r="J281" i="16"/>
  <c r="I281" i="16"/>
  <c r="L278" i="16"/>
  <c r="K278" i="16"/>
  <c r="J278" i="16"/>
  <c r="I278" i="16"/>
  <c r="L275" i="16"/>
  <c r="K275" i="16"/>
  <c r="J275" i="16"/>
  <c r="I275" i="16"/>
  <c r="L273" i="16"/>
  <c r="L272" i="16" s="1"/>
  <c r="K273" i="16"/>
  <c r="K272" i="16" s="1"/>
  <c r="J273" i="16"/>
  <c r="J272" i="16" s="1"/>
  <c r="I273" i="16"/>
  <c r="I272" i="16" s="1"/>
  <c r="L268" i="16"/>
  <c r="L267" i="16" s="1"/>
  <c r="K268" i="16"/>
  <c r="K267" i="16" s="1"/>
  <c r="J268" i="16"/>
  <c r="J267" i="16" s="1"/>
  <c r="I268" i="16"/>
  <c r="I267" i="16" s="1"/>
  <c r="L265" i="16"/>
  <c r="K265" i="16"/>
  <c r="J265" i="16"/>
  <c r="I265" i="16"/>
  <c r="L264" i="16"/>
  <c r="K264" i="16"/>
  <c r="J264" i="16"/>
  <c r="I264" i="16"/>
  <c r="L262" i="16"/>
  <c r="K262" i="16"/>
  <c r="J262" i="16"/>
  <c r="I262" i="16"/>
  <c r="L261" i="16"/>
  <c r="K261" i="16"/>
  <c r="J261" i="16"/>
  <c r="I261" i="16"/>
  <c r="L258" i="16"/>
  <c r="L257" i="16" s="1"/>
  <c r="K258" i="16"/>
  <c r="K257" i="16" s="1"/>
  <c r="J258" i="16"/>
  <c r="J257" i="16" s="1"/>
  <c r="I258" i="16"/>
  <c r="I257" i="16" s="1"/>
  <c r="L254" i="16"/>
  <c r="K254" i="16"/>
  <c r="J254" i="16"/>
  <c r="I254" i="16"/>
  <c r="L253" i="16"/>
  <c r="K253" i="16"/>
  <c r="J253" i="16"/>
  <c r="I253" i="16"/>
  <c r="L250" i="16"/>
  <c r="K250" i="16"/>
  <c r="J250" i="16"/>
  <c r="I250" i="16"/>
  <c r="L249" i="16"/>
  <c r="K249" i="16"/>
  <c r="J249" i="16"/>
  <c r="I249" i="16"/>
  <c r="L246" i="16"/>
  <c r="K246" i="16"/>
  <c r="J246" i="16"/>
  <c r="I246" i="16"/>
  <c r="L243" i="16"/>
  <c r="K243" i="16"/>
  <c r="J243" i="16"/>
  <c r="I243" i="16"/>
  <c r="L241" i="16"/>
  <c r="K241" i="16"/>
  <c r="J241" i="16"/>
  <c r="I241" i="16"/>
  <c r="L240" i="16"/>
  <c r="L239" i="16" s="1"/>
  <c r="K240" i="16"/>
  <c r="K239" i="16" s="1"/>
  <c r="J240" i="16"/>
  <c r="J239" i="16" s="1"/>
  <c r="I240" i="16"/>
  <c r="I239" i="16" s="1"/>
  <c r="L234" i="16"/>
  <c r="L233" i="16" s="1"/>
  <c r="L232" i="16" s="1"/>
  <c r="K234" i="16"/>
  <c r="K233" i="16" s="1"/>
  <c r="K232" i="16" s="1"/>
  <c r="J234" i="16"/>
  <c r="J233" i="16" s="1"/>
  <c r="J232" i="16" s="1"/>
  <c r="I234" i="16"/>
  <c r="I233" i="16" s="1"/>
  <c r="I232" i="16" s="1"/>
  <c r="L230" i="16"/>
  <c r="L229" i="16" s="1"/>
  <c r="L228" i="16" s="1"/>
  <c r="K230" i="16"/>
  <c r="K229" i="16" s="1"/>
  <c r="K228" i="16" s="1"/>
  <c r="J230" i="16"/>
  <c r="J229" i="16" s="1"/>
  <c r="J228" i="16" s="1"/>
  <c r="I230" i="16"/>
  <c r="I229" i="16" s="1"/>
  <c r="I228" i="16" s="1"/>
  <c r="L221" i="16"/>
  <c r="L220" i="16" s="1"/>
  <c r="K221" i="16"/>
  <c r="K220" i="16" s="1"/>
  <c r="J221" i="16"/>
  <c r="J220" i="16" s="1"/>
  <c r="I221" i="16"/>
  <c r="I220" i="16" s="1"/>
  <c r="L218" i="16"/>
  <c r="K218" i="16"/>
  <c r="J218" i="16"/>
  <c r="I218" i="16"/>
  <c r="L217" i="16"/>
  <c r="K217" i="16"/>
  <c r="J217" i="16"/>
  <c r="I217" i="16"/>
  <c r="L211" i="16"/>
  <c r="K211" i="16"/>
  <c r="J211" i="16"/>
  <c r="I211" i="16"/>
  <c r="L210" i="16"/>
  <c r="L209" i="16" s="1"/>
  <c r="K210" i="16"/>
  <c r="K209" i="16" s="1"/>
  <c r="J210" i="16"/>
  <c r="J209" i="16" s="1"/>
  <c r="I210" i="16"/>
  <c r="I209" i="16" s="1"/>
  <c r="L207" i="16"/>
  <c r="K207" i="16"/>
  <c r="J207" i="16"/>
  <c r="I207" i="16"/>
  <c r="L206" i="16"/>
  <c r="K206" i="16"/>
  <c r="J206" i="16"/>
  <c r="I206" i="16"/>
  <c r="L202" i="16"/>
  <c r="K202" i="16"/>
  <c r="J202" i="16"/>
  <c r="I202" i="16"/>
  <c r="L201" i="16"/>
  <c r="K201" i="16"/>
  <c r="J201" i="16"/>
  <c r="I201" i="16"/>
  <c r="L196" i="16"/>
  <c r="L195" i="16" s="1"/>
  <c r="L186" i="16" s="1"/>
  <c r="K196" i="16"/>
  <c r="K195" i="16" s="1"/>
  <c r="K186" i="16" s="1"/>
  <c r="J196" i="16"/>
  <c r="J195" i="16" s="1"/>
  <c r="J186" i="16" s="1"/>
  <c r="I196" i="16"/>
  <c r="I195" i="16" s="1"/>
  <c r="I186" i="16" s="1"/>
  <c r="L191" i="16"/>
  <c r="K191" i="16"/>
  <c r="J191" i="16"/>
  <c r="I191" i="16"/>
  <c r="L190" i="16"/>
  <c r="K190" i="16"/>
  <c r="J190" i="16"/>
  <c r="I190" i="16"/>
  <c r="L188" i="16"/>
  <c r="K188" i="16"/>
  <c r="J188" i="16"/>
  <c r="I188" i="16"/>
  <c r="L187" i="16"/>
  <c r="K187" i="16"/>
  <c r="J187" i="16"/>
  <c r="I187" i="16"/>
  <c r="L180" i="16"/>
  <c r="L179" i="16" s="1"/>
  <c r="K180" i="16"/>
  <c r="K179" i="16" s="1"/>
  <c r="J180" i="16"/>
  <c r="J179" i="16" s="1"/>
  <c r="I180" i="16"/>
  <c r="I179" i="16" s="1"/>
  <c r="L175" i="16"/>
  <c r="K175" i="16"/>
  <c r="J175" i="16"/>
  <c r="I175" i="16"/>
  <c r="L174" i="16"/>
  <c r="K174" i="16"/>
  <c r="J174" i="16"/>
  <c r="I174" i="16"/>
  <c r="L171" i="16"/>
  <c r="K171" i="16"/>
  <c r="J171" i="16"/>
  <c r="I171" i="16"/>
  <c r="L170" i="16"/>
  <c r="L169" i="16" s="1"/>
  <c r="K170" i="16"/>
  <c r="K169" i="16" s="1"/>
  <c r="J170" i="16"/>
  <c r="J169" i="16" s="1"/>
  <c r="I170" i="16"/>
  <c r="I169" i="16" s="1"/>
  <c r="L166" i="16"/>
  <c r="L165" i="16" s="1"/>
  <c r="K166" i="16"/>
  <c r="K165" i="16" s="1"/>
  <c r="J166" i="16"/>
  <c r="J165" i="16" s="1"/>
  <c r="I166" i="16"/>
  <c r="I165" i="16" s="1"/>
  <c r="L161" i="16"/>
  <c r="K161" i="16"/>
  <c r="J161" i="16"/>
  <c r="I161" i="16"/>
  <c r="L160" i="16"/>
  <c r="L159" i="16" s="1"/>
  <c r="L158" i="16" s="1"/>
  <c r="K160" i="16"/>
  <c r="K159" i="16" s="1"/>
  <c r="K158" i="16" s="1"/>
  <c r="J160" i="16"/>
  <c r="J159" i="16" s="1"/>
  <c r="J158" i="16" s="1"/>
  <c r="I160" i="16"/>
  <c r="I159" i="16" s="1"/>
  <c r="I158" i="16" s="1"/>
  <c r="L155" i="16"/>
  <c r="L154" i="16" s="1"/>
  <c r="L153" i="16" s="1"/>
  <c r="K155" i="16"/>
  <c r="K154" i="16" s="1"/>
  <c r="K153" i="16" s="1"/>
  <c r="J155" i="16"/>
  <c r="J154" i="16" s="1"/>
  <c r="J153" i="16" s="1"/>
  <c r="I155" i="16"/>
  <c r="I154" i="16" s="1"/>
  <c r="I153" i="16" s="1"/>
  <c r="L151" i="16"/>
  <c r="L150" i="16" s="1"/>
  <c r="K151" i="16"/>
  <c r="K150" i="16" s="1"/>
  <c r="J151" i="16"/>
  <c r="J150" i="16" s="1"/>
  <c r="I151" i="16"/>
  <c r="I150" i="16" s="1"/>
  <c r="L147" i="16"/>
  <c r="K147" i="16"/>
  <c r="J147" i="16"/>
  <c r="I147" i="16"/>
  <c r="L146" i="16"/>
  <c r="L145" i="16" s="1"/>
  <c r="K146" i="16"/>
  <c r="K145" i="16" s="1"/>
  <c r="J146" i="16"/>
  <c r="J145" i="16" s="1"/>
  <c r="I146" i="16"/>
  <c r="I145" i="16" s="1"/>
  <c r="L142" i="16"/>
  <c r="K142" i="16"/>
  <c r="J142" i="16"/>
  <c r="I142" i="16"/>
  <c r="L141" i="16"/>
  <c r="L140" i="16" s="1"/>
  <c r="L139" i="16" s="1"/>
  <c r="K141" i="16"/>
  <c r="K140" i="16" s="1"/>
  <c r="K139" i="16" s="1"/>
  <c r="J141" i="16"/>
  <c r="J140" i="16" s="1"/>
  <c r="J139" i="16" s="1"/>
  <c r="I141" i="16"/>
  <c r="I140" i="16" s="1"/>
  <c r="I139" i="16" s="1"/>
  <c r="L137" i="16"/>
  <c r="L136" i="16" s="1"/>
  <c r="L135" i="16" s="1"/>
  <c r="K137" i="16"/>
  <c r="K136" i="16" s="1"/>
  <c r="K135" i="16" s="1"/>
  <c r="J137" i="16"/>
  <c r="J136" i="16" s="1"/>
  <c r="J135" i="16" s="1"/>
  <c r="I137" i="16"/>
  <c r="I136" i="16" s="1"/>
  <c r="I135" i="16" s="1"/>
  <c r="L133" i="16"/>
  <c r="L132" i="16" s="1"/>
  <c r="L131" i="16" s="1"/>
  <c r="K133" i="16"/>
  <c r="K132" i="16" s="1"/>
  <c r="K131" i="16" s="1"/>
  <c r="J133" i="16"/>
  <c r="J132" i="16" s="1"/>
  <c r="J131" i="16" s="1"/>
  <c r="I133" i="16"/>
  <c r="I132" i="16" s="1"/>
  <c r="I131" i="16" s="1"/>
  <c r="L129" i="16"/>
  <c r="L128" i="16" s="1"/>
  <c r="L127" i="16" s="1"/>
  <c r="K129" i="16"/>
  <c r="K128" i="16" s="1"/>
  <c r="K127" i="16" s="1"/>
  <c r="J129" i="16"/>
  <c r="J128" i="16" s="1"/>
  <c r="J127" i="16" s="1"/>
  <c r="I129" i="16"/>
  <c r="I128" i="16" s="1"/>
  <c r="I127" i="16" s="1"/>
  <c r="L125" i="16"/>
  <c r="L124" i="16" s="1"/>
  <c r="L123" i="16" s="1"/>
  <c r="K125" i="16"/>
  <c r="K124" i="16" s="1"/>
  <c r="K123" i="16" s="1"/>
  <c r="J125" i="16"/>
  <c r="J124" i="16" s="1"/>
  <c r="J123" i="16" s="1"/>
  <c r="I125" i="16"/>
  <c r="I124" i="16" s="1"/>
  <c r="I123" i="16" s="1"/>
  <c r="L121" i="16"/>
  <c r="L120" i="16" s="1"/>
  <c r="L119" i="16" s="1"/>
  <c r="K121" i="16"/>
  <c r="K120" i="16" s="1"/>
  <c r="K119" i="16" s="1"/>
  <c r="J121" i="16"/>
  <c r="J120" i="16" s="1"/>
  <c r="J119" i="16" s="1"/>
  <c r="I121" i="16"/>
  <c r="I120" i="16" s="1"/>
  <c r="I119" i="16" s="1"/>
  <c r="L116" i="16"/>
  <c r="L115" i="16" s="1"/>
  <c r="L114" i="16" s="1"/>
  <c r="L113" i="16" s="1"/>
  <c r="K116" i="16"/>
  <c r="K115" i="16" s="1"/>
  <c r="K114" i="16" s="1"/>
  <c r="K113" i="16" s="1"/>
  <c r="J116" i="16"/>
  <c r="J115" i="16" s="1"/>
  <c r="J114" i="16" s="1"/>
  <c r="J113" i="16" s="1"/>
  <c r="I116" i="16"/>
  <c r="I115" i="16" s="1"/>
  <c r="I114" i="16" s="1"/>
  <c r="I113" i="16" s="1"/>
  <c r="L110" i="16"/>
  <c r="K110" i="16"/>
  <c r="J110" i="16"/>
  <c r="I110" i="16"/>
  <c r="L109" i="16"/>
  <c r="K109" i="16"/>
  <c r="J109" i="16"/>
  <c r="I109" i="16"/>
  <c r="L106" i="16"/>
  <c r="L105" i="16" s="1"/>
  <c r="L104" i="16" s="1"/>
  <c r="K106" i="16"/>
  <c r="K105" i="16" s="1"/>
  <c r="K104" i="16" s="1"/>
  <c r="J106" i="16"/>
  <c r="J105" i="16" s="1"/>
  <c r="J104" i="16" s="1"/>
  <c r="I106" i="16"/>
  <c r="I105" i="16" s="1"/>
  <c r="I104" i="16" s="1"/>
  <c r="L101" i="16"/>
  <c r="L100" i="16" s="1"/>
  <c r="L99" i="16" s="1"/>
  <c r="K101" i="16"/>
  <c r="K100" i="16" s="1"/>
  <c r="K99" i="16" s="1"/>
  <c r="J101" i="16"/>
  <c r="J100" i="16" s="1"/>
  <c r="J99" i="16" s="1"/>
  <c r="I101" i="16"/>
  <c r="I100" i="16" s="1"/>
  <c r="I99" i="16" s="1"/>
  <c r="L96" i="16"/>
  <c r="L95" i="16" s="1"/>
  <c r="L94" i="16" s="1"/>
  <c r="K96" i="16"/>
  <c r="K95" i="16" s="1"/>
  <c r="K94" i="16" s="1"/>
  <c r="J96" i="16"/>
  <c r="J95" i="16" s="1"/>
  <c r="J94" i="16" s="1"/>
  <c r="I96" i="16"/>
  <c r="I95" i="16" s="1"/>
  <c r="I94" i="16" s="1"/>
  <c r="L89" i="16"/>
  <c r="K89" i="16"/>
  <c r="J89" i="16"/>
  <c r="I89" i="16"/>
  <c r="L88" i="16"/>
  <c r="K88" i="16"/>
  <c r="J88" i="16"/>
  <c r="I88" i="16"/>
  <c r="L87" i="16"/>
  <c r="L86" i="16" s="1"/>
  <c r="K87" i="16"/>
  <c r="K86" i="16" s="1"/>
  <c r="J87" i="16"/>
  <c r="J86" i="16" s="1"/>
  <c r="I87" i="16"/>
  <c r="I86" i="16" s="1"/>
  <c r="L84" i="16"/>
  <c r="K84" i="16"/>
  <c r="J84" i="16"/>
  <c r="I84" i="16"/>
  <c r="L83" i="16"/>
  <c r="L82" i="16" s="1"/>
  <c r="K83" i="16"/>
  <c r="K82" i="16" s="1"/>
  <c r="J83" i="16"/>
  <c r="J82" i="16" s="1"/>
  <c r="I83" i="16"/>
  <c r="I82" i="16" s="1"/>
  <c r="L78" i="16"/>
  <c r="K78" i="16"/>
  <c r="J78" i="16"/>
  <c r="I78" i="16"/>
  <c r="L77" i="16"/>
  <c r="K77" i="16"/>
  <c r="J77" i="16"/>
  <c r="I77" i="16"/>
  <c r="L73" i="16"/>
  <c r="K73" i="16"/>
  <c r="J73" i="16"/>
  <c r="I73" i="16"/>
  <c r="L72" i="16"/>
  <c r="K72" i="16"/>
  <c r="J72" i="16"/>
  <c r="I72" i="16"/>
  <c r="L68" i="16"/>
  <c r="L67" i="16" s="1"/>
  <c r="L66" i="16" s="1"/>
  <c r="L65" i="16" s="1"/>
  <c r="K68" i="16"/>
  <c r="K67" i="16" s="1"/>
  <c r="K66" i="16" s="1"/>
  <c r="K65" i="16" s="1"/>
  <c r="J68" i="16"/>
  <c r="J67" i="16" s="1"/>
  <c r="J66" i="16" s="1"/>
  <c r="J65" i="16" s="1"/>
  <c r="I68" i="16"/>
  <c r="I67" i="16" s="1"/>
  <c r="I66" i="16" s="1"/>
  <c r="I65" i="16" s="1"/>
  <c r="L49" i="16"/>
  <c r="K49" i="16"/>
  <c r="J49" i="16"/>
  <c r="I49" i="16"/>
  <c r="L48" i="16"/>
  <c r="K48" i="16"/>
  <c r="J48" i="16"/>
  <c r="I48" i="16"/>
  <c r="L47" i="16"/>
  <c r="L46" i="16" s="1"/>
  <c r="K47" i="16"/>
  <c r="K46" i="16" s="1"/>
  <c r="J47" i="16"/>
  <c r="J46" i="16" s="1"/>
  <c r="I47" i="16"/>
  <c r="I46" i="16" s="1"/>
  <c r="L44" i="16"/>
  <c r="K44" i="16"/>
  <c r="J44" i="16"/>
  <c r="I44" i="16"/>
  <c r="L43" i="16"/>
  <c r="L42" i="16" s="1"/>
  <c r="K43" i="16"/>
  <c r="K42" i="16" s="1"/>
  <c r="J43" i="16"/>
  <c r="J42" i="16" s="1"/>
  <c r="I43" i="16"/>
  <c r="I42" i="16" s="1"/>
  <c r="L40" i="16"/>
  <c r="K40" i="16"/>
  <c r="J40" i="16"/>
  <c r="I40" i="16"/>
  <c r="L38" i="16"/>
  <c r="L37" i="16" s="1"/>
  <c r="L36" i="16" s="1"/>
  <c r="K38" i="16"/>
  <c r="K37" i="16" s="1"/>
  <c r="K36" i="16" s="1"/>
  <c r="J38" i="16"/>
  <c r="J37" i="16" s="1"/>
  <c r="J36" i="16" s="1"/>
  <c r="I38" i="16"/>
  <c r="I37" i="16" s="1"/>
  <c r="I36" i="16" s="1"/>
  <c r="L365" i="15"/>
  <c r="L364" i="15" s="1"/>
  <c r="K365" i="15"/>
  <c r="K364" i="15" s="1"/>
  <c r="J365" i="15"/>
  <c r="I365" i="15"/>
  <c r="J364" i="15"/>
  <c r="I364" i="15"/>
  <c r="L362" i="15"/>
  <c r="K362" i="15"/>
  <c r="J362" i="15"/>
  <c r="I362" i="15"/>
  <c r="L361" i="15"/>
  <c r="K361" i="15"/>
  <c r="J361" i="15"/>
  <c r="I361" i="15"/>
  <c r="L359" i="15"/>
  <c r="L358" i="15" s="1"/>
  <c r="K359" i="15"/>
  <c r="K358" i="15" s="1"/>
  <c r="J359" i="15"/>
  <c r="J358" i="15" s="1"/>
  <c r="I359" i="15"/>
  <c r="I358" i="15" s="1"/>
  <c r="L355" i="15"/>
  <c r="L354" i="15" s="1"/>
  <c r="K355" i="15"/>
  <c r="J355" i="15"/>
  <c r="I355" i="15"/>
  <c r="K354" i="15"/>
  <c r="J354" i="15"/>
  <c r="I354" i="15"/>
  <c r="L351" i="15"/>
  <c r="K351" i="15"/>
  <c r="J351" i="15"/>
  <c r="I351" i="15"/>
  <c r="L350" i="15"/>
  <c r="K350" i="15"/>
  <c r="J350" i="15"/>
  <c r="I350" i="15"/>
  <c r="L347" i="15"/>
  <c r="L346" i="15" s="1"/>
  <c r="K347" i="15"/>
  <c r="K346" i="15" s="1"/>
  <c r="K336" i="15" s="1"/>
  <c r="J347" i="15"/>
  <c r="J346" i="15" s="1"/>
  <c r="J336" i="15" s="1"/>
  <c r="I347" i="15"/>
  <c r="I346" i="15" s="1"/>
  <c r="I336" i="15" s="1"/>
  <c r="L343" i="15"/>
  <c r="K343" i="15"/>
  <c r="J343" i="15"/>
  <c r="I343" i="15"/>
  <c r="L340" i="15"/>
  <c r="K340" i="15"/>
  <c r="J340" i="15"/>
  <c r="I340" i="15"/>
  <c r="L338" i="15"/>
  <c r="K338" i="15"/>
  <c r="J338" i="15"/>
  <c r="I338" i="15"/>
  <c r="L337" i="15"/>
  <c r="K337" i="15"/>
  <c r="J337" i="15"/>
  <c r="I337" i="15"/>
  <c r="L333" i="15"/>
  <c r="K333" i="15"/>
  <c r="J333" i="15"/>
  <c r="I333" i="15"/>
  <c r="L332" i="15"/>
  <c r="K332" i="15"/>
  <c r="J332" i="15"/>
  <c r="I332" i="15"/>
  <c r="L330" i="15"/>
  <c r="L329" i="15" s="1"/>
  <c r="K330" i="15"/>
  <c r="K329" i="15" s="1"/>
  <c r="J330" i="15"/>
  <c r="J329" i="15" s="1"/>
  <c r="I330" i="15"/>
  <c r="I329" i="15" s="1"/>
  <c r="L327" i="15"/>
  <c r="L326" i="15" s="1"/>
  <c r="K327" i="15"/>
  <c r="J327" i="15"/>
  <c r="I327" i="15"/>
  <c r="K326" i="15"/>
  <c r="J326" i="15"/>
  <c r="I326" i="15"/>
  <c r="L323" i="15"/>
  <c r="K323" i="15"/>
  <c r="J323" i="15"/>
  <c r="I323" i="15"/>
  <c r="L322" i="15"/>
  <c r="K322" i="15"/>
  <c r="J322" i="15"/>
  <c r="I322" i="15"/>
  <c r="L319" i="15"/>
  <c r="L318" i="15" s="1"/>
  <c r="K319" i="15"/>
  <c r="K318" i="15" s="1"/>
  <c r="J319" i="15"/>
  <c r="J318" i="15" s="1"/>
  <c r="I319" i="15"/>
  <c r="I318" i="15" s="1"/>
  <c r="L315" i="15"/>
  <c r="L314" i="15" s="1"/>
  <c r="K315" i="15"/>
  <c r="J315" i="15"/>
  <c r="I315" i="15"/>
  <c r="K314" i="15"/>
  <c r="J314" i="15"/>
  <c r="I314" i="15"/>
  <c r="L311" i="15"/>
  <c r="K311" i="15"/>
  <c r="J311" i="15"/>
  <c r="I311" i="15"/>
  <c r="L308" i="15"/>
  <c r="K308" i="15"/>
  <c r="J308" i="15"/>
  <c r="I308" i="15"/>
  <c r="L306" i="15"/>
  <c r="L305" i="15" s="1"/>
  <c r="K306" i="15"/>
  <c r="K305" i="15" s="1"/>
  <c r="J306" i="15"/>
  <c r="J305" i="15" s="1"/>
  <c r="I306" i="15"/>
  <c r="I305" i="15" s="1"/>
  <c r="L300" i="15"/>
  <c r="K300" i="15"/>
  <c r="J300" i="15"/>
  <c r="I300" i="15"/>
  <c r="L299" i="15"/>
  <c r="K299" i="15"/>
  <c r="J299" i="15"/>
  <c r="I299" i="15"/>
  <c r="L297" i="15"/>
  <c r="L296" i="15" s="1"/>
  <c r="K297" i="15"/>
  <c r="K296" i="15" s="1"/>
  <c r="J297" i="15"/>
  <c r="J296" i="15" s="1"/>
  <c r="I297" i="15"/>
  <c r="I296" i="15" s="1"/>
  <c r="L294" i="15"/>
  <c r="L293" i="15" s="1"/>
  <c r="K294" i="15"/>
  <c r="J294" i="15"/>
  <c r="I294" i="15"/>
  <c r="K293" i="15"/>
  <c r="J293" i="15"/>
  <c r="I293" i="15"/>
  <c r="L290" i="15"/>
  <c r="K290" i="15"/>
  <c r="J290" i="15"/>
  <c r="I290" i="15"/>
  <c r="L289" i="15"/>
  <c r="K289" i="15"/>
  <c r="J289" i="15"/>
  <c r="I289" i="15"/>
  <c r="L286" i="15"/>
  <c r="L285" i="15" s="1"/>
  <c r="K286" i="15"/>
  <c r="K285" i="15" s="1"/>
  <c r="J286" i="15"/>
  <c r="J285" i="15" s="1"/>
  <c r="I286" i="15"/>
  <c r="I285" i="15" s="1"/>
  <c r="L282" i="15"/>
  <c r="L281" i="15" s="1"/>
  <c r="K282" i="15"/>
  <c r="J282" i="15"/>
  <c r="I282" i="15"/>
  <c r="K281" i="15"/>
  <c r="J281" i="15"/>
  <c r="I281" i="15"/>
  <c r="L278" i="15"/>
  <c r="K278" i="15"/>
  <c r="J278" i="15"/>
  <c r="I278" i="15"/>
  <c r="L275" i="15"/>
  <c r="K275" i="15"/>
  <c r="J275" i="15"/>
  <c r="I275" i="15"/>
  <c r="L273" i="15"/>
  <c r="L272" i="15" s="1"/>
  <c r="K273" i="15"/>
  <c r="K272" i="15" s="1"/>
  <c r="J273" i="15"/>
  <c r="J272" i="15" s="1"/>
  <c r="J271" i="15" s="1"/>
  <c r="I273" i="15"/>
  <c r="I272" i="15" s="1"/>
  <c r="L268" i="15"/>
  <c r="L267" i="15" s="1"/>
  <c r="K268" i="15"/>
  <c r="K267" i="15" s="1"/>
  <c r="J268" i="15"/>
  <c r="J267" i="15" s="1"/>
  <c r="I268" i="15"/>
  <c r="I267" i="15" s="1"/>
  <c r="L265" i="15"/>
  <c r="L264" i="15" s="1"/>
  <c r="K265" i="15"/>
  <c r="J265" i="15"/>
  <c r="I265" i="15"/>
  <c r="K264" i="15"/>
  <c r="J264" i="15"/>
  <c r="I264" i="15"/>
  <c r="L262" i="15"/>
  <c r="K262" i="15"/>
  <c r="J262" i="15"/>
  <c r="I262" i="15"/>
  <c r="L261" i="15"/>
  <c r="K261" i="15"/>
  <c r="J261" i="15"/>
  <c r="I261" i="15"/>
  <c r="L258" i="15"/>
  <c r="L257" i="15" s="1"/>
  <c r="K258" i="15"/>
  <c r="K257" i="15" s="1"/>
  <c r="J258" i="15"/>
  <c r="J257" i="15" s="1"/>
  <c r="I258" i="15"/>
  <c r="I257" i="15" s="1"/>
  <c r="L254" i="15"/>
  <c r="L253" i="15" s="1"/>
  <c r="K254" i="15"/>
  <c r="J254" i="15"/>
  <c r="I254" i="15"/>
  <c r="K253" i="15"/>
  <c r="J253" i="15"/>
  <c r="I253" i="15"/>
  <c r="L250" i="15"/>
  <c r="K250" i="15"/>
  <c r="J250" i="15"/>
  <c r="I250" i="15"/>
  <c r="L249" i="15"/>
  <c r="K249" i="15"/>
  <c r="J249" i="15"/>
  <c r="I249" i="15"/>
  <c r="L246" i="15"/>
  <c r="K246" i="15"/>
  <c r="J246" i="15"/>
  <c r="I246" i="15"/>
  <c r="L243" i="15"/>
  <c r="K243" i="15"/>
  <c r="J243" i="15"/>
  <c r="I243" i="15"/>
  <c r="L241" i="15"/>
  <c r="L240" i="15" s="1"/>
  <c r="K241" i="15"/>
  <c r="J241" i="15"/>
  <c r="I241" i="15"/>
  <c r="K240" i="15"/>
  <c r="K239" i="15" s="1"/>
  <c r="J240" i="15"/>
  <c r="I240" i="15"/>
  <c r="L234" i="15"/>
  <c r="L233" i="15" s="1"/>
  <c r="L232" i="15" s="1"/>
  <c r="K234" i="15"/>
  <c r="K233" i="15" s="1"/>
  <c r="K232" i="15" s="1"/>
  <c r="J234" i="15"/>
  <c r="J233" i="15" s="1"/>
  <c r="J232" i="15" s="1"/>
  <c r="I234" i="15"/>
  <c r="I233" i="15" s="1"/>
  <c r="I232" i="15" s="1"/>
  <c r="L230" i="15"/>
  <c r="L229" i="15" s="1"/>
  <c r="L228" i="15" s="1"/>
  <c r="K230" i="15"/>
  <c r="K229" i="15" s="1"/>
  <c r="K228" i="15" s="1"/>
  <c r="J230" i="15"/>
  <c r="J229" i="15" s="1"/>
  <c r="J228" i="15" s="1"/>
  <c r="I230" i="15"/>
  <c r="I229" i="15" s="1"/>
  <c r="I228" i="15" s="1"/>
  <c r="L221" i="15"/>
  <c r="L220" i="15" s="1"/>
  <c r="K221" i="15"/>
  <c r="K220" i="15" s="1"/>
  <c r="J221" i="15"/>
  <c r="J220" i="15" s="1"/>
  <c r="I221" i="15"/>
  <c r="I220" i="15" s="1"/>
  <c r="L218" i="15"/>
  <c r="L217" i="15" s="1"/>
  <c r="K218" i="15"/>
  <c r="J218" i="15"/>
  <c r="I218" i="15"/>
  <c r="K217" i="15"/>
  <c r="J217" i="15"/>
  <c r="J216" i="15" s="1"/>
  <c r="I217" i="15"/>
  <c r="I216" i="15" s="1"/>
  <c r="L211" i="15"/>
  <c r="L210" i="15" s="1"/>
  <c r="L209" i="15" s="1"/>
  <c r="K211" i="15"/>
  <c r="J211" i="15"/>
  <c r="I211" i="15"/>
  <c r="K210" i="15"/>
  <c r="K209" i="15" s="1"/>
  <c r="J210" i="15"/>
  <c r="J209" i="15" s="1"/>
  <c r="I210" i="15"/>
  <c r="I209" i="15" s="1"/>
  <c r="L207" i="15"/>
  <c r="L206" i="15" s="1"/>
  <c r="K207" i="15"/>
  <c r="J207" i="15"/>
  <c r="I207" i="15"/>
  <c r="K206" i="15"/>
  <c r="J206" i="15"/>
  <c r="I206" i="15"/>
  <c r="L202" i="15"/>
  <c r="K202" i="15"/>
  <c r="J202" i="15"/>
  <c r="I202" i="15"/>
  <c r="L201" i="15"/>
  <c r="K201" i="15"/>
  <c r="J201" i="15"/>
  <c r="I201" i="15"/>
  <c r="L196" i="15"/>
  <c r="L195" i="15" s="1"/>
  <c r="K196" i="15"/>
  <c r="K195" i="15" s="1"/>
  <c r="K186" i="15" s="1"/>
  <c r="J196" i="15"/>
  <c r="J195" i="15" s="1"/>
  <c r="J186" i="15" s="1"/>
  <c r="J185" i="15" s="1"/>
  <c r="I196" i="15"/>
  <c r="I195" i="15" s="1"/>
  <c r="I186" i="15" s="1"/>
  <c r="I185" i="15" s="1"/>
  <c r="L191" i="15"/>
  <c r="L190" i="15" s="1"/>
  <c r="K191" i="15"/>
  <c r="J191" i="15"/>
  <c r="I191" i="15"/>
  <c r="K190" i="15"/>
  <c r="J190" i="15"/>
  <c r="I190" i="15"/>
  <c r="L188" i="15"/>
  <c r="K188" i="15"/>
  <c r="J188" i="15"/>
  <c r="I188" i="15"/>
  <c r="L187" i="15"/>
  <c r="K187" i="15"/>
  <c r="J187" i="15"/>
  <c r="I187" i="15"/>
  <c r="L180" i="15"/>
  <c r="L179" i="15" s="1"/>
  <c r="K180" i="15"/>
  <c r="K179" i="15" s="1"/>
  <c r="J180" i="15"/>
  <c r="J179" i="15" s="1"/>
  <c r="I180" i="15"/>
  <c r="I179" i="15" s="1"/>
  <c r="L175" i="15"/>
  <c r="L174" i="15" s="1"/>
  <c r="L173" i="15" s="1"/>
  <c r="K175" i="15"/>
  <c r="J175" i="15"/>
  <c r="I175" i="15"/>
  <c r="K174" i="15"/>
  <c r="K173" i="15" s="1"/>
  <c r="J174" i="15"/>
  <c r="J173" i="15" s="1"/>
  <c r="I174" i="15"/>
  <c r="I173" i="15" s="1"/>
  <c r="L171" i="15"/>
  <c r="L170" i="15" s="1"/>
  <c r="L169" i="15" s="1"/>
  <c r="K171" i="15"/>
  <c r="J171" i="15"/>
  <c r="I171" i="15"/>
  <c r="K170" i="15"/>
  <c r="K169" i="15" s="1"/>
  <c r="J170" i="15"/>
  <c r="J169" i="15" s="1"/>
  <c r="I170" i="15"/>
  <c r="I169" i="15" s="1"/>
  <c r="I168" i="15" s="1"/>
  <c r="L166" i="15"/>
  <c r="L165" i="15" s="1"/>
  <c r="K166" i="15"/>
  <c r="K165" i="15" s="1"/>
  <c r="J166" i="15"/>
  <c r="J165" i="15" s="1"/>
  <c r="I166" i="15"/>
  <c r="I165" i="15" s="1"/>
  <c r="L161" i="15"/>
  <c r="L160" i="15" s="1"/>
  <c r="K161" i="15"/>
  <c r="J161" i="15"/>
  <c r="I161" i="15"/>
  <c r="K160" i="15"/>
  <c r="J160" i="15"/>
  <c r="I160" i="15"/>
  <c r="L155" i="15"/>
  <c r="L154" i="15" s="1"/>
  <c r="L153" i="15" s="1"/>
  <c r="K155" i="15"/>
  <c r="K154" i="15" s="1"/>
  <c r="K153" i="15" s="1"/>
  <c r="J155" i="15"/>
  <c r="J154" i="15" s="1"/>
  <c r="J153" i="15" s="1"/>
  <c r="I155" i="15"/>
  <c r="I154" i="15" s="1"/>
  <c r="I153" i="15" s="1"/>
  <c r="L151" i="15"/>
  <c r="L150" i="15" s="1"/>
  <c r="K151" i="15"/>
  <c r="K150" i="15" s="1"/>
  <c r="J151" i="15"/>
  <c r="J150" i="15" s="1"/>
  <c r="I151" i="15"/>
  <c r="I150" i="15" s="1"/>
  <c r="L147" i="15"/>
  <c r="L146" i="15" s="1"/>
  <c r="L145" i="15" s="1"/>
  <c r="K147" i="15"/>
  <c r="J147" i="15"/>
  <c r="I147" i="15"/>
  <c r="K146" i="15"/>
  <c r="K145" i="15" s="1"/>
  <c r="J146" i="15"/>
  <c r="J145" i="15" s="1"/>
  <c r="I146" i="15"/>
  <c r="I145" i="15" s="1"/>
  <c r="L142" i="15"/>
  <c r="L141" i="15" s="1"/>
  <c r="L140" i="15" s="1"/>
  <c r="L139" i="15" s="1"/>
  <c r="K142" i="15"/>
  <c r="J142" i="15"/>
  <c r="I142" i="15"/>
  <c r="K141" i="15"/>
  <c r="K140" i="15" s="1"/>
  <c r="J141" i="15"/>
  <c r="J140" i="15" s="1"/>
  <c r="I141" i="15"/>
  <c r="I140" i="15" s="1"/>
  <c r="L137" i="15"/>
  <c r="L136" i="15" s="1"/>
  <c r="L135" i="15" s="1"/>
  <c r="K137" i="15"/>
  <c r="K136" i="15" s="1"/>
  <c r="K135" i="15" s="1"/>
  <c r="J137" i="15"/>
  <c r="J136" i="15" s="1"/>
  <c r="J135" i="15" s="1"/>
  <c r="I137" i="15"/>
  <c r="I136" i="15" s="1"/>
  <c r="I135" i="15" s="1"/>
  <c r="L133" i="15"/>
  <c r="L132" i="15" s="1"/>
  <c r="L131" i="15" s="1"/>
  <c r="K133" i="15"/>
  <c r="K132" i="15" s="1"/>
  <c r="K131" i="15" s="1"/>
  <c r="J133" i="15"/>
  <c r="J132" i="15" s="1"/>
  <c r="J131" i="15" s="1"/>
  <c r="I133" i="15"/>
  <c r="I132" i="15" s="1"/>
  <c r="I131" i="15" s="1"/>
  <c r="L129" i="15"/>
  <c r="L128" i="15" s="1"/>
  <c r="L127" i="15" s="1"/>
  <c r="K129" i="15"/>
  <c r="K128" i="15" s="1"/>
  <c r="K127" i="15" s="1"/>
  <c r="J129" i="15"/>
  <c r="J128" i="15" s="1"/>
  <c r="J127" i="15" s="1"/>
  <c r="I129" i="15"/>
  <c r="I128" i="15" s="1"/>
  <c r="I127" i="15" s="1"/>
  <c r="L125" i="15"/>
  <c r="L124" i="15" s="1"/>
  <c r="L123" i="15" s="1"/>
  <c r="K125" i="15"/>
  <c r="K124" i="15" s="1"/>
  <c r="K123" i="15" s="1"/>
  <c r="J125" i="15"/>
  <c r="J124" i="15" s="1"/>
  <c r="J123" i="15" s="1"/>
  <c r="I125" i="15"/>
  <c r="I124" i="15" s="1"/>
  <c r="I123" i="15" s="1"/>
  <c r="L121" i="15"/>
  <c r="L120" i="15" s="1"/>
  <c r="L119" i="15" s="1"/>
  <c r="K121" i="15"/>
  <c r="K120" i="15" s="1"/>
  <c r="K119" i="15" s="1"/>
  <c r="J121" i="15"/>
  <c r="J120" i="15" s="1"/>
  <c r="J119" i="15" s="1"/>
  <c r="I121" i="15"/>
  <c r="I120" i="15" s="1"/>
  <c r="I119" i="15" s="1"/>
  <c r="L116" i="15"/>
  <c r="L115" i="15" s="1"/>
  <c r="L114" i="15" s="1"/>
  <c r="K116" i="15"/>
  <c r="K115" i="15" s="1"/>
  <c r="K114" i="15" s="1"/>
  <c r="J116" i="15"/>
  <c r="J115" i="15" s="1"/>
  <c r="J114" i="15" s="1"/>
  <c r="I116" i="15"/>
  <c r="I115" i="15" s="1"/>
  <c r="I114" i="15" s="1"/>
  <c r="L110" i="15"/>
  <c r="K110" i="15"/>
  <c r="J110" i="15"/>
  <c r="I110" i="15"/>
  <c r="L109" i="15"/>
  <c r="K109" i="15"/>
  <c r="J109" i="15"/>
  <c r="I109" i="15"/>
  <c r="L106" i="15"/>
  <c r="L105" i="15" s="1"/>
  <c r="L104" i="15" s="1"/>
  <c r="K106" i="15"/>
  <c r="K105" i="15" s="1"/>
  <c r="K104" i="15" s="1"/>
  <c r="J106" i="15"/>
  <c r="J105" i="15" s="1"/>
  <c r="J104" i="15" s="1"/>
  <c r="I106" i="15"/>
  <c r="I105" i="15" s="1"/>
  <c r="I104" i="15" s="1"/>
  <c r="L101" i="15"/>
  <c r="L100" i="15" s="1"/>
  <c r="L99" i="15" s="1"/>
  <c r="K101" i="15"/>
  <c r="K100" i="15" s="1"/>
  <c r="K99" i="15" s="1"/>
  <c r="J101" i="15"/>
  <c r="J100" i="15" s="1"/>
  <c r="J99" i="15" s="1"/>
  <c r="I101" i="15"/>
  <c r="I100" i="15" s="1"/>
  <c r="I99" i="15" s="1"/>
  <c r="L96" i="15"/>
  <c r="L95" i="15" s="1"/>
  <c r="L94" i="15" s="1"/>
  <c r="L93" i="15" s="1"/>
  <c r="K96" i="15"/>
  <c r="K95" i="15" s="1"/>
  <c r="K94" i="15" s="1"/>
  <c r="K93" i="15" s="1"/>
  <c r="J96" i="15"/>
  <c r="J95" i="15" s="1"/>
  <c r="J94" i="15" s="1"/>
  <c r="J93" i="15" s="1"/>
  <c r="I96" i="15"/>
  <c r="I95" i="15" s="1"/>
  <c r="I94" i="15" s="1"/>
  <c r="L89" i="15"/>
  <c r="K89" i="15"/>
  <c r="J89" i="15"/>
  <c r="I89" i="15"/>
  <c r="L88" i="15"/>
  <c r="L87" i="15" s="1"/>
  <c r="L86" i="15" s="1"/>
  <c r="K88" i="15"/>
  <c r="J88" i="15"/>
  <c r="I88" i="15"/>
  <c r="K87" i="15"/>
  <c r="K86" i="15" s="1"/>
  <c r="J87" i="15"/>
  <c r="J86" i="15" s="1"/>
  <c r="I87" i="15"/>
  <c r="I86" i="15" s="1"/>
  <c r="L84" i="15"/>
  <c r="L83" i="15" s="1"/>
  <c r="L82" i="15" s="1"/>
  <c r="K84" i="15"/>
  <c r="J84" i="15"/>
  <c r="I84" i="15"/>
  <c r="K83" i="15"/>
  <c r="K82" i="15" s="1"/>
  <c r="J83" i="15"/>
  <c r="J82" i="15" s="1"/>
  <c r="I83" i="15"/>
  <c r="I82" i="15" s="1"/>
  <c r="L78" i="15"/>
  <c r="L77" i="15" s="1"/>
  <c r="K78" i="15"/>
  <c r="J78" i="15"/>
  <c r="I78" i="15"/>
  <c r="K77" i="15"/>
  <c r="J77" i="15"/>
  <c r="I77" i="15"/>
  <c r="L73" i="15"/>
  <c r="K73" i="15"/>
  <c r="J73" i="15"/>
  <c r="I73" i="15"/>
  <c r="L72" i="15"/>
  <c r="K72" i="15"/>
  <c r="J72" i="15"/>
  <c r="I72" i="15"/>
  <c r="L68" i="15"/>
  <c r="L67" i="15" s="1"/>
  <c r="L66" i="15" s="1"/>
  <c r="L65" i="15" s="1"/>
  <c r="K68" i="15"/>
  <c r="K67" i="15" s="1"/>
  <c r="K66" i="15" s="1"/>
  <c r="K65" i="15" s="1"/>
  <c r="J68" i="15"/>
  <c r="J67" i="15" s="1"/>
  <c r="J66" i="15" s="1"/>
  <c r="J65" i="15" s="1"/>
  <c r="I68" i="15"/>
  <c r="I67" i="15" s="1"/>
  <c r="I66" i="15" s="1"/>
  <c r="L49" i="15"/>
  <c r="K49" i="15"/>
  <c r="J49" i="15"/>
  <c r="I49" i="15"/>
  <c r="L48" i="15"/>
  <c r="L47" i="15" s="1"/>
  <c r="L46" i="15" s="1"/>
  <c r="K48" i="15"/>
  <c r="J48" i="15"/>
  <c r="I48" i="15"/>
  <c r="K47" i="15"/>
  <c r="K46" i="15" s="1"/>
  <c r="J47" i="15"/>
  <c r="J46" i="15" s="1"/>
  <c r="I47" i="15"/>
  <c r="I46" i="15" s="1"/>
  <c r="L44" i="15"/>
  <c r="L43" i="15" s="1"/>
  <c r="L42" i="15" s="1"/>
  <c r="K44" i="15"/>
  <c r="J44" i="15"/>
  <c r="I44" i="15"/>
  <c r="K43" i="15"/>
  <c r="K42" i="15" s="1"/>
  <c r="J43" i="15"/>
  <c r="J42" i="15" s="1"/>
  <c r="I43" i="15"/>
  <c r="I42" i="15" s="1"/>
  <c r="L40" i="15"/>
  <c r="K40" i="15"/>
  <c r="J40" i="15"/>
  <c r="I40" i="15"/>
  <c r="L38" i="15"/>
  <c r="L37" i="15" s="1"/>
  <c r="L36" i="15" s="1"/>
  <c r="L35" i="15" s="1"/>
  <c r="K38" i="15"/>
  <c r="K37" i="15" s="1"/>
  <c r="K36" i="15" s="1"/>
  <c r="K35" i="15" s="1"/>
  <c r="J38" i="15"/>
  <c r="J37" i="15" s="1"/>
  <c r="J36" i="15" s="1"/>
  <c r="I38" i="15"/>
  <c r="I37" i="15" s="1"/>
  <c r="I36" i="15" s="1"/>
  <c r="L365" i="14"/>
  <c r="K365" i="14"/>
  <c r="J365" i="14"/>
  <c r="I365" i="14"/>
  <c r="L364" i="14"/>
  <c r="K364" i="14"/>
  <c r="J364" i="14"/>
  <c r="I364" i="14"/>
  <c r="L362" i="14"/>
  <c r="L361" i="14" s="1"/>
  <c r="K362" i="14"/>
  <c r="J362" i="14"/>
  <c r="I362" i="14"/>
  <c r="K361" i="14"/>
  <c r="J361" i="14"/>
  <c r="I361" i="14"/>
  <c r="L359" i="14"/>
  <c r="L358" i="14" s="1"/>
  <c r="K359" i="14"/>
  <c r="K358" i="14" s="1"/>
  <c r="J359" i="14"/>
  <c r="J358" i="14" s="1"/>
  <c r="I359" i="14"/>
  <c r="I358" i="14" s="1"/>
  <c r="L355" i="14"/>
  <c r="K355" i="14"/>
  <c r="J355" i="14"/>
  <c r="I355" i="14"/>
  <c r="L354" i="14"/>
  <c r="K354" i="14"/>
  <c r="J354" i="14"/>
  <c r="I354" i="14"/>
  <c r="L351" i="14"/>
  <c r="L350" i="14" s="1"/>
  <c r="K351" i="14"/>
  <c r="J351" i="14"/>
  <c r="I351" i="14"/>
  <c r="K350" i="14"/>
  <c r="J350" i="14"/>
  <c r="I350" i="14"/>
  <c r="L347" i="14"/>
  <c r="L346" i="14" s="1"/>
  <c r="K347" i="14"/>
  <c r="K346" i="14" s="1"/>
  <c r="K336" i="14" s="1"/>
  <c r="J347" i="14"/>
  <c r="J346" i="14" s="1"/>
  <c r="I347" i="14"/>
  <c r="I346" i="14" s="1"/>
  <c r="L343" i="14"/>
  <c r="K343" i="14"/>
  <c r="J343" i="14"/>
  <c r="I343" i="14"/>
  <c r="L340" i="14"/>
  <c r="K340" i="14"/>
  <c r="J340" i="14"/>
  <c r="I340" i="14"/>
  <c r="L338" i="14"/>
  <c r="L337" i="14" s="1"/>
  <c r="L336" i="14" s="1"/>
  <c r="K338" i="14"/>
  <c r="J338" i="14"/>
  <c r="I338" i="14"/>
  <c r="K337" i="14"/>
  <c r="J337" i="14"/>
  <c r="I337" i="14"/>
  <c r="L333" i="14"/>
  <c r="L332" i="14" s="1"/>
  <c r="K333" i="14"/>
  <c r="J333" i="14"/>
  <c r="I333" i="14"/>
  <c r="K332" i="14"/>
  <c r="J332" i="14"/>
  <c r="I332" i="14"/>
  <c r="L330" i="14"/>
  <c r="L329" i="14" s="1"/>
  <c r="K330" i="14"/>
  <c r="K329" i="14" s="1"/>
  <c r="J330" i="14"/>
  <c r="J329" i="14" s="1"/>
  <c r="I330" i="14"/>
  <c r="I329" i="14" s="1"/>
  <c r="L327" i="14"/>
  <c r="K327" i="14"/>
  <c r="J327" i="14"/>
  <c r="I327" i="14"/>
  <c r="L326" i="14"/>
  <c r="K326" i="14"/>
  <c r="J326" i="14"/>
  <c r="I326" i="14"/>
  <c r="L323" i="14"/>
  <c r="L322" i="14" s="1"/>
  <c r="K323" i="14"/>
  <c r="J323" i="14"/>
  <c r="I323" i="14"/>
  <c r="K322" i="14"/>
  <c r="J322" i="14"/>
  <c r="I322" i="14"/>
  <c r="L319" i="14"/>
  <c r="L318" i="14" s="1"/>
  <c r="K319" i="14"/>
  <c r="K318" i="14" s="1"/>
  <c r="J319" i="14"/>
  <c r="J318" i="14" s="1"/>
  <c r="I319" i="14"/>
  <c r="I318" i="14" s="1"/>
  <c r="L315" i="14"/>
  <c r="K315" i="14"/>
  <c r="J315" i="14"/>
  <c r="I315" i="14"/>
  <c r="L314" i="14"/>
  <c r="K314" i="14"/>
  <c r="J314" i="14"/>
  <c r="I314" i="14"/>
  <c r="L311" i="14"/>
  <c r="K311" i="14"/>
  <c r="J311" i="14"/>
  <c r="I311" i="14"/>
  <c r="L308" i="14"/>
  <c r="K308" i="14"/>
  <c r="J308" i="14"/>
  <c r="I308" i="14"/>
  <c r="L306" i="14"/>
  <c r="L305" i="14" s="1"/>
  <c r="K306" i="14"/>
  <c r="K305" i="14" s="1"/>
  <c r="J306" i="14"/>
  <c r="J305" i="14" s="1"/>
  <c r="I306" i="14"/>
  <c r="I305" i="14" s="1"/>
  <c r="L300" i="14"/>
  <c r="L299" i="14" s="1"/>
  <c r="K300" i="14"/>
  <c r="J300" i="14"/>
  <c r="I300" i="14"/>
  <c r="K299" i="14"/>
  <c r="J299" i="14"/>
  <c r="I299" i="14"/>
  <c r="L297" i="14"/>
  <c r="L296" i="14" s="1"/>
  <c r="K297" i="14"/>
  <c r="K296" i="14" s="1"/>
  <c r="J297" i="14"/>
  <c r="J296" i="14" s="1"/>
  <c r="I297" i="14"/>
  <c r="I296" i="14" s="1"/>
  <c r="L294" i="14"/>
  <c r="K294" i="14"/>
  <c r="J294" i="14"/>
  <c r="I294" i="14"/>
  <c r="L293" i="14"/>
  <c r="K293" i="14"/>
  <c r="J293" i="14"/>
  <c r="I293" i="14"/>
  <c r="L290" i="14"/>
  <c r="L289" i="14" s="1"/>
  <c r="K290" i="14"/>
  <c r="J290" i="14"/>
  <c r="I290" i="14"/>
  <c r="K289" i="14"/>
  <c r="J289" i="14"/>
  <c r="I289" i="14"/>
  <c r="L286" i="14"/>
  <c r="L285" i="14" s="1"/>
  <c r="K286" i="14"/>
  <c r="K285" i="14" s="1"/>
  <c r="J286" i="14"/>
  <c r="J285" i="14" s="1"/>
  <c r="I286" i="14"/>
  <c r="I285" i="14" s="1"/>
  <c r="L282" i="14"/>
  <c r="K282" i="14"/>
  <c r="J282" i="14"/>
  <c r="I282" i="14"/>
  <c r="L281" i="14"/>
  <c r="K281" i="14"/>
  <c r="J281" i="14"/>
  <c r="I281" i="14"/>
  <c r="L278" i="14"/>
  <c r="K278" i="14"/>
  <c r="J278" i="14"/>
  <c r="I278" i="14"/>
  <c r="L275" i="14"/>
  <c r="K275" i="14"/>
  <c r="J275" i="14"/>
  <c r="I275" i="14"/>
  <c r="L273" i="14"/>
  <c r="L272" i="14" s="1"/>
  <c r="K273" i="14"/>
  <c r="K272" i="14" s="1"/>
  <c r="J273" i="14"/>
  <c r="J272" i="14" s="1"/>
  <c r="I273" i="14"/>
  <c r="I272" i="14" s="1"/>
  <c r="I271" i="14" s="1"/>
  <c r="L268" i="14"/>
  <c r="L267" i="14" s="1"/>
  <c r="K268" i="14"/>
  <c r="K267" i="14" s="1"/>
  <c r="J268" i="14"/>
  <c r="J267" i="14" s="1"/>
  <c r="I268" i="14"/>
  <c r="I267" i="14" s="1"/>
  <c r="L265" i="14"/>
  <c r="K265" i="14"/>
  <c r="J265" i="14"/>
  <c r="I265" i="14"/>
  <c r="L264" i="14"/>
  <c r="K264" i="14"/>
  <c r="J264" i="14"/>
  <c r="I264" i="14"/>
  <c r="L262" i="14"/>
  <c r="L261" i="14" s="1"/>
  <c r="K262" i="14"/>
  <c r="J262" i="14"/>
  <c r="I262" i="14"/>
  <c r="K261" i="14"/>
  <c r="J261" i="14"/>
  <c r="I261" i="14"/>
  <c r="L258" i="14"/>
  <c r="L257" i="14" s="1"/>
  <c r="K258" i="14"/>
  <c r="K257" i="14" s="1"/>
  <c r="J258" i="14"/>
  <c r="J257" i="14" s="1"/>
  <c r="I258" i="14"/>
  <c r="I257" i="14" s="1"/>
  <c r="L254" i="14"/>
  <c r="K254" i="14"/>
  <c r="J254" i="14"/>
  <c r="I254" i="14"/>
  <c r="L253" i="14"/>
  <c r="K253" i="14"/>
  <c r="J253" i="14"/>
  <c r="I253" i="14"/>
  <c r="L250" i="14"/>
  <c r="L249" i="14" s="1"/>
  <c r="K250" i="14"/>
  <c r="J250" i="14"/>
  <c r="I250" i="14"/>
  <c r="K249" i="14"/>
  <c r="J249" i="14"/>
  <c r="I249" i="14"/>
  <c r="L246" i="14"/>
  <c r="K246" i="14"/>
  <c r="J246" i="14"/>
  <c r="I246" i="14"/>
  <c r="L243" i="14"/>
  <c r="K243" i="14"/>
  <c r="J243" i="14"/>
  <c r="I243" i="14"/>
  <c r="L241" i="14"/>
  <c r="K241" i="14"/>
  <c r="J241" i="14"/>
  <c r="I241" i="14"/>
  <c r="L240" i="14"/>
  <c r="L239" i="14" s="1"/>
  <c r="K240" i="14"/>
  <c r="J240" i="14"/>
  <c r="I240" i="14"/>
  <c r="L234" i="14"/>
  <c r="L233" i="14" s="1"/>
  <c r="L232" i="14" s="1"/>
  <c r="K234" i="14"/>
  <c r="K233" i="14" s="1"/>
  <c r="K232" i="14" s="1"/>
  <c r="J234" i="14"/>
  <c r="J233" i="14" s="1"/>
  <c r="J232" i="14" s="1"/>
  <c r="I234" i="14"/>
  <c r="I233" i="14" s="1"/>
  <c r="I232" i="14" s="1"/>
  <c r="L230" i="14"/>
  <c r="L229" i="14" s="1"/>
  <c r="L228" i="14" s="1"/>
  <c r="K230" i="14"/>
  <c r="K229" i="14" s="1"/>
  <c r="K228" i="14" s="1"/>
  <c r="J230" i="14"/>
  <c r="J229" i="14" s="1"/>
  <c r="J228" i="14" s="1"/>
  <c r="I230" i="14"/>
  <c r="I229" i="14" s="1"/>
  <c r="I228" i="14" s="1"/>
  <c r="L221" i="14"/>
  <c r="L220" i="14" s="1"/>
  <c r="K221" i="14"/>
  <c r="K220" i="14" s="1"/>
  <c r="J221" i="14"/>
  <c r="J220" i="14" s="1"/>
  <c r="I221" i="14"/>
  <c r="I220" i="14" s="1"/>
  <c r="L218" i="14"/>
  <c r="K218" i="14"/>
  <c r="J218" i="14"/>
  <c r="I218" i="14"/>
  <c r="L217" i="14"/>
  <c r="K217" i="14"/>
  <c r="K216" i="14" s="1"/>
  <c r="J217" i="14"/>
  <c r="J216" i="14" s="1"/>
  <c r="I217" i="14"/>
  <c r="I216" i="14" s="1"/>
  <c r="L211" i="14"/>
  <c r="K211" i="14"/>
  <c r="J211" i="14"/>
  <c r="I211" i="14"/>
  <c r="L210" i="14"/>
  <c r="L209" i="14" s="1"/>
  <c r="K210" i="14"/>
  <c r="K209" i="14" s="1"/>
  <c r="J210" i="14"/>
  <c r="J209" i="14" s="1"/>
  <c r="I210" i="14"/>
  <c r="I209" i="14" s="1"/>
  <c r="L207" i="14"/>
  <c r="K207" i="14"/>
  <c r="J207" i="14"/>
  <c r="I207" i="14"/>
  <c r="L206" i="14"/>
  <c r="K206" i="14"/>
  <c r="J206" i="14"/>
  <c r="I206" i="14"/>
  <c r="L202" i="14"/>
  <c r="L201" i="14" s="1"/>
  <c r="K202" i="14"/>
  <c r="J202" i="14"/>
  <c r="I202" i="14"/>
  <c r="K201" i="14"/>
  <c r="J201" i="14"/>
  <c r="I201" i="14"/>
  <c r="L196" i="14"/>
  <c r="L195" i="14" s="1"/>
  <c r="K196" i="14"/>
  <c r="K195" i="14" s="1"/>
  <c r="K186" i="14" s="1"/>
  <c r="K185" i="14" s="1"/>
  <c r="J196" i="14"/>
  <c r="J195" i="14" s="1"/>
  <c r="J186" i="14" s="1"/>
  <c r="I196" i="14"/>
  <c r="I195" i="14" s="1"/>
  <c r="I186" i="14" s="1"/>
  <c r="L191" i="14"/>
  <c r="K191" i="14"/>
  <c r="J191" i="14"/>
  <c r="I191" i="14"/>
  <c r="L190" i="14"/>
  <c r="K190" i="14"/>
  <c r="J190" i="14"/>
  <c r="I190" i="14"/>
  <c r="L188" i="14"/>
  <c r="L187" i="14" s="1"/>
  <c r="L186" i="14" s="1"/>
  <c r="K188" i="14"/>
  <c r="J188" i="14"/>
  <c r="I188" i="14"/>
  <c r="K187" i="14"/>
  <c r="J187" i="14"/>
  <c r="I187" i="14"/>
  <c r="L180" i="14"/>
  <c r="L179" i="14" s="1"/>
  <c r="K180" i="14"/>
  <c r="K179" i="14" s="1"/>
  <c r="J180" i="14"/>
  <c r="J179" i="14" s="1"/>
  <c r="I180" i="14"/>
  <c r="I179" i="14" s="1"/>
  <c r="L175" i="14"/>
  <c r="K175" i="14"/>
  <c r="J175" i="14"/>
  <c r="I175" i="14"/>
  <c r="L174" i="14"/>
  <c r="L173" i="14" s="1"/>
  <c r="K174" i="14"/>
  <c r="J174" i="14"/>
  <c r="I174" i="14"/>
  <c r="L171" i="14"/>
  <c r="K171" i="14"/>
  <c r="J171" i="14"/>
  <c r="I171" i="14"/>
  <c r="L170" i="14"/>
  <c r="L169" i="14" s="1"/>
  <c r="L168" i="14" s="1"/>
  <c r="K170" i="14"/>
  <c r="K169" i="14" s="1"/>
  <c r="J170" i="14"/>
  <c r="J169" i="14" s="1"/>
  <c r="I170" i="14"/>
  <c r="I169" i="14" s="1"/>
  <c r="L166" i="14"/>
  <c r="L165" i="14" s="1"/>
  <c r="K166" i="14"/>
  <c r="K165" i="14" s="1"/>
  <c r="J166" i="14"/>
  <c r="J165" i="14" s="1"/>
  <c r="I166" i="14"/>
  <c r="I165" i="14" s="1"/>
  <c r="L161" i="14"/>
  <c r="K161" i="14"/>
  <c r="J161" i="14"/>
  <c r="I161" i="14"/>
  <c r="L160" i="14"/>
  <c r="L159" i="14" s="1"/>
  <c r="L158" i="14" s="1"/>
  <c r="K160" i="14"/>
  <c r="K159" i="14" s="1"/>
  <c r="K158" i="14" s="1"/>
  <c r="J160" i="14"/>
  <c r="J159" i="14" s="1"/>
  <c r="J158" i="14" s="1"/>
  <c r="I160" i="14"/>
  <c r="I159" i="14" s="1"/>
  <c r="I158" i="14" s="1"/>
  <c r="L155" i="14"/>
  <c r="L154" i="14" s="1"/>
  <c r="L153" i="14" s="1"/>
  <c r="K155" i="14"/>
  <c r="K154" i="14" s="1"/>
  <c r="K153" i="14" s="1"/>
  <c r="J155" i="14"/>
  <c r="J154" i="14" s="1"/>
  <c r="J153" i="14" s="1"/>
  <c r="I155" i="14"/>
  <c r="I154" i="14" s="1"/>
  <c r="I153" i="14" s="1"/>
  <c r="L151" i="14"/>
  <c r="L150" i="14" s="1"/>
  <c r="K151" i="14"/>
  <c r="K150" i="14" s="1"/>
  <c r="J151" i="14"/>
  <c r="J150" i="14" s="1"/>
  <c r="I151" i="14"/>
  <c r="I150" i="14" s="1"/>
  <c r="L147" i="14"/>
  <c r="K147" i="14"/>
  <c r="J147" i="14"/>
  <c r="I147" i="14"/>
  <c r="L146" i="14"/>
  <c r="L145" i="14" s="1"/>
  <c r="K146" i="14"/>
  <c r="K145" i="14" s="1"/>
  <c r="J146" i="14"/>
  <c r="J145" i="14" s="1"/>
  <c r="I146" i="14"/>
  <c r="I145" i="14" s="1"/>
  <c r="L142" i="14"/>
  <c r="K142" i="14"/>
  <c r="J142" i="14"/>
  <c r="I142" i="14"/>
  <c r="L141" i="14"/>
  <c r="L140" i="14" s="1"/>
  <c r="L139" i="14" s="1"/>
  <c r="K141" i="14"/>
  <c r="K140" i="14" s="1"/>
  <c r="K139" i="14" s="1"/>
  <c r="J141" i="14"/>
  <c r="J140" i="14" s="1"/>
  <c r="J139" i="14" s="1"/>
  <c r="I141" i="14"/>
  <c r="I140" i="14" s="1"/>
  <c r="I139" i="14" s="1"/>
  <c r="L137" i="14"/>
  <c r="L136" i="14" s="1"/>
  <c r="L135" i="14" s="1"/>
  <c r="K137" i="14"/>
  <c r="K136" i="14" s="1"/>
  <c r="K135" i="14" s="1"/>
  <c r="J137" i="14"/>
  <c r="J136" i="14" s="1"/>
  <c r="J135" i="14" s="1"/>
  <c r="I137" i="14"/>
  <c r="I136" i="14" s="1"/>
  <c r="I135" i="14" s="1"/>
  <c r="L133" i="14"/>
  <c r="L132" i="14" s="1"/>
  <c r="L131" i="14" s="1"/>
  <c r="K133" i="14"/>
  <c r="K132" i="14" s="1"/>
  <c r="K131" i="14" s="1"/>
  <c r="J133" i="14"/>
  <c r="J132" i="14" s="1"/>
  <c r="J131" i="14" s="1"/>
  <c r="I133" i="14"/>
  <c r="I132" i="14" s="1"/>
  <c r="I131" i="14" s="1"/>
  <c r="L129" i="14"/>
  <c r="L128" i="14" s="1"/>
  <c r="L127" i="14" s="1"/>
  <c r="K129" i="14"/>
  <c r="K128" i="14" s="1"/>
  <c r="K127" i="14" s="1"/>
  <c r="J129" i="14"/>
  <c r="J128" i="14" s="1"/>
  <c r="J127" i="14" s="1"/>
  <c r="I129" i="14"/>
  <c r="I128" i="14" s="1"/>
  <c r="I127" i="14" s="1"/>
  <c r="L125" i="14"/>
  <c r="L124" i="14" s="1"/>
  <c r="L123" i="14" s="1"/>
  <c r="K125" i="14"/>
  <c r="K124" i="14" s="1"/>
  <c r="K123" i="14" s="1"/>
  <c r="J125" i="14"/>
  <c r="J124" i="14" s="1"/>
  <c r="J123" i="14" s="1"/>
  <c r="I125" i="14"/>
  <c r="I124" i="14" s="1"/>
  <c r="I123" i="14" s="1"/>
  <c r="L121" i="14"/>
  <c r="L120" i="14" s="1"/>
  <c r="L119" i="14" s="1"/>
  <c r="K121" i="14"/>
  <c r="K120" i="14" s="1"/>
  <c r="K119" i="14" s="1"/>
  <c r="J121" i="14"/>
  <c r="J120" i="14" s="1"/>
  <c r="J119" i="14" s="1"/>
  <c r="I121" i="14"/>
  <c r="I120" i="14" s="1"/>
  <c r="I119" i="14" s="1"/>
  <c r="L116" i="14"/>
  <c r="L115" i="14" s="1"/>
  <c r="L114" i="14" s="1"/>
  <c r="L113" i="14" s="1"/>
  <c r="K116" i="14"/>
  <c r="K115" i="14" s="1"/>
  <c r="K114" i="14" s="1"/>
  <c r="K113" i="14" s="1"/>
  <c r="J116" i="14"/>
  <c r="J115" i="14" s="1"/>
  <c r="J114" i="14" s="1"/>
  <c r="J113" i="14" s="1"/>
  <c r="I116" i="14"/>
  <c r="I115" i="14" s="1"/>
  <c r="I114" i="14" s="1"/>
  <c r="L110" i="14"/>
  <c r="L109" i="14" s="1"/>
  <c r="K110" i="14"/>
  <c r="J110" i="14"/>
  <c r="I110" i="14"/>
  <c r="K109" i="14"/>
  <c r="J109" i="14"/>
  <c r="I109" i="14"/>
  <c r="L106" i="14"/>
  <c r="L105" i="14" s="1"/>
  <c r="L104" i="14" s="1"/>
  <c r="K106" i="14"/>
  <c r="K105" i="14" s="1"/>
  <c r="K104" i="14" s="1"/>
  <c r="J106" i="14"/>
  <c r="J105" i="14" s="1"/>
  <c r="J104" i="14" s="1"/>
  <c r="I106" i="14"/>
  <c r="I105" i="14" s="1"/>
  <c r="I104" i="14" s="1"/>
  <c r="L101" i="14"/>
  <c r="L100" i="14" s="1"/>
  <c r="L99" i="14" s="1"/>
  <c r="K101" i="14"/>
  <c r="K100" i="14" s="1"/>
  <c r="K99" i="14" s="1"/>
  <c r="J101" i="14"/>
  <c r="J100" i="14" s="1"/>
  <c r="J99" i="14" s="1"/>
  <c r="I101" i="14"/>
  <c r="I100" i="14" s="1"/>
  <c r="I99" i="14" s="1"/>
  <c r="L96" i="14"/>
  <c r="L95" i="14" s="1"/>
  <c r="L94" i="14" s="1"/>
  <c r="K96" i="14"/>
  <c r="K95" i="14" s="1"/>
  <c r="K94" i="14" s="1"/>
  <c r="J96" i="14"/>
  <c r="J95" i="14" s="1"/>
  <c r="J94" i="14" s="1"/>
  <c r="I96" i="14"/>
  <c r="I95" i="14" s="1"/>
  <c r="I94" i="14" s="1"/>
  <c r="L89" i="14"/>
  <c r="L88" i="14" s="1"/>
  <c r="L87" i="14" s="1"/>
  <c r="L86" i="14" s="1"/>
  <c r="K89" i="14"/>
  <c r="J89" i="14"/>
  <c r="I89" i="14"/>
  <c r="K88" i="14"/>
  <c r="J88" i="14"/>
  <c r="I88" i="14"/>
  <c r="K87" i="14"/>
  <c r="K86" i="14" s="1"/>
  <c r="J87" i="14"/>
  <c r="J86" i="14" s="1"/>
  <c r="I87" i="14"/>
  <c r="I86" i="14" s="1"/>
  <c r="L84" i="14"/>
  <c r="K84" i="14"/>
  <c r="J84" i="14"/>
  <c r="I84" i="14"/>
  <c r="L83" i="14"/>
  <c r="L82" i="14" s="1"/>
  <c r="K83" i="14"/>
  <c r="K82" i="14" s="1"/>
  <c r="J83" i="14"/>
  <c r="J82" i="14" s="1"/>
  <c r="I83" i="14"/>
  <c r="I82" i="14" s="1"/>
  <c r="L78" i="14"/>
  <c r="K78" i="14"/>
  <c r="J78" i="14"/>
  <c r="I78" i="14"/>
  <c r="L77" i="14"/>
  <c r="K77" i="14"/>
  <c r="J77" i="14"/>
  <c r="I77" i="14"/>
  <c r="L73" i="14"/>
  <c r="L72" i="14" s="1"/>
  <c r="K73" i="14"/>
  <c r="J73" i="14"/>
  <c r="I73" i="14"/>
  <c r="K72" i="14"/>
  <c r="J72" i="14"/>
  <c r="I72" i="14"/>
  <c r="L68" i="14"/>
  <c r="L67" i="14" s="1"/>
  <c r="K68" i="14"/>
  <c r="K67" i="14" s="1"/>
  <c r="K66" i="14" s="1"/>
  <c r="J68" i="14"/>
  <c r="J67" i="14" s="1"/>
  <c r="J66" i="14" s="1"/>
  <c r="J65" i="14" s="1"/>
  <c r="I68" i="14"/>
  <c r="I67" i="14" s="1"/>
  <c r="I66" i="14" s="1"/>
  <c r="I65" i="14" s="1"/>
  <c r="L49" i="14"/>
  <c r="L48" i="14" s="1"/>
  <c r="L47" i="14" s="1"/>
  <c r="L46" i="14" s="1"/>
  <c r="K49" i="14"/>
  <c r="J49" i="14"/>
  <c r="I49" i="14"/>
  <c r="K48" i="14"/>
  <c r="J48" i="14"/>
  <c r="I48" i="14"/>
  <c r="K47" i="14"/>
  <c r="K46" i="14" s="1"/>
  <c r="J47" i="14"/>
  <c r="J46" i="14" s="1"/>
  <c r="I47" i="14"/>
  <c r="I46" i="14" s="1"/>
  <c r="L44" i="14"/>
  <c r="K44" i="14"/>
  <c r="J44" i="14"/>
  <c r="I44" i="14"/>
  <c r="L43" i="14"/>
  <c r="L42" i="14" s="1"/>
  <c r="K43" i="14"/>
  <c r="K42" i="14" s="1"/>
  <c r="J43" i="14"/>
  <c r="J42" i="14" s="1"/>
  <c r="I43" i="14"/>
  <c r="I42" i="14" s="1"/>
  <c r="L40" i="14"/>
  <c r="K40" i="14"/>
  <c r="J40" i="14"/>
  <c r="I40" i="14"/>
  <c r="L38" i="14"/>
  <c r="L37" i="14" s="1"/>
  <c r="L36" i="14" s="1"/>
  <c r="K38" i="14"/>
  <c r="K37" i="14" s="1"/>
  <c r="K36" i="14" s="1"/>
  <c r="K35" i="14" s="1"/>
  <c r="J38" i="14"/>
  <c r="J37" i="14" s="1"/>
  <c r="J36" i="14" s="1"/>
  <c r="J35" i="14" s="1"/>
  <c r="I38" i="14"/>
  <c r="I37" i="14" s="1"/>
  <c r="I36" i="14" s="1"/>
  <c r="I35" i="14" s="1"/>
  <c r="L365" i="13"/>
  <c r="K365" i="13"/>
  <c r="J365" i="13"/>
  <c r="I365" i="13"/>
  <c r="L364" i="13"/>
  <c r="K364" i="13"/>
  <c r="J364" i="13"/>
  <c r="I364" i="13"/>
  <c r="L362" i="13"/>
  <c r="K362" i="13"/>
  <c r="J362" i="13"/>
  <c r="I362" i="13"/>
  <c r="L361" i="13"/>
  <c r="K361" i="13"/>
  <c r="J361" i="13"/>
  <c r="I361" i="13"/>
  <c r="L359" i="13"/>
  <c r="L358" i="13" s="1"/>
  <c r="K359" i="13"/>
  <c r="K358" i="13" s="1"/>
  <c r="J359" i="13"/>
  <c r="J358" i="13" s="1"/>
  <c r="I359" i="13"/>
  <c r="I358" i="13" s="1"/>
  <c r="L355" i="13"/>
  <c r="K355" i="13"/>
  <c r="J355" i="13"/>
  <c r="I355" i="13"/>
  <c r="L354" i="13"/>
  <c r="K354" i="13"/>
  <c r="J354" i="13"/>
  <c r="I354" i="13"/>
  <c r="L351" i="13"/>
  <c r="K351" i="13"/>
  <c r="J351" i="13"/>
  <c r="I351" i="13"/>
  <c r="L350" i="13"/>
  <c r="K350" i="13"/>
  <c r="J350" i="13"/>
  <c r="I350" i="13"/>
  <c r="L347" i="13"/>
  <c r="L346" i="13" s="1"/>
  <c r="L336" i="13" s="1"/>
  <c r="K347" i="13"/>
  <c r="K346" i="13" s="1"/>
  <c r="J347" i="13"/>
  <c r="J346" i="13" s="1"/>
  <c r="I347" i="13"/>
  <c r="I346" i="13" s="1"/>
  <c r="L343" i="13"/>
  <c r="K343" i="13"/>
  <c r="J343" i="13"/>
  <c r="I343" i="13"/>
  <c r="L340" i="13"/>
  <c r="K340" i="13"/>
  <c r="J340" i="13"/>
  <c r="I340" i="13"/>
  <c r="L338" i="13"/>
  <c r="K338" i="13"/>
  <c r="J338" i="13"/>
  <c r="I338" i="13"/>
  <c r="L337" i="13"/>
  <c r="K337" i="13"/>
  <c r="J337" i="13"/>
  <c r="I337" i="13"/>
  <c r="L333" i="13"/>
  <c r="K333" i="13"/>
  <c r="J333" i="13"/>
  <c r="I333" i="13"/>
  <c r="L332" i="13"/>
  <c r="K332" i="13"/>
  <c r="J332" i="13"/>
  <c r="I332" i="13"/>
  <c r="L330" i="13"/>
  <c r="L329" i="13" s="1"/>
  <c r="K330" i="13"/>
  <c r="K329" i="13" s="1"/>
  <c r="J330" i="13"/>
  <c r="J329" i="13" s="1"/>
  <c r="I330" i="13"/>
  <c r="I329" i="13" s="1"/>
  <c r="L327" i="13"/>
  <c r="K327" i="13"/>
  <c r="J327" i="13"/>
  <c r="I327" i="13"/>
  <c r="L326" i="13"/>
  <c r="K326" i="13"/>
  <c r="J326" i="13"/>
  <c r="I326" i="13"/>
  <c r="L323" i="13"/>
  <c r="K323" i="13"/>
  <c r="J323" i="13"/>
  <c r="I323" i="13"/>
  <c r="L322" i="13"/>
  <c r="K322" i="13"/>
  <c r="J322" i="13"/>
  <c r="I322" i="13"/>
  <c r="L319" i="13"/>
  <c r="L318" i="13" s="1"/>
  <c r="K319" i="13"/>
  <c r="K318" i="13" s="1"/>
  <c r="J319" i="13"/>
  <c r="J318" i="13" s="1"/>
  <c r="I319" i="13"/>
  <c r="I318" i="13" s="1"/>
  <c r="L315" i="13"/>
  <c r="K315" i="13"/>
  <c r="J315" i="13"/>
  <c r="I315" i="13"/>
  <c r="L314" i="13"/>
  <c r="K314" i="13"/>
  <c r="J314" i="13"/>
  <c r="I314" i="13"/>
  <c r="L311" i="13"/>
  <c r="K311" i="13"/>
  <c r="J311" i="13"/>
  <c r="I311" i="13"/>
  <c r="L308" i="13"/>
  <c r="K308" i="13"/>
  <c r="J308" i="13"/>
  <c r="I308" i="13"/>
  <c r="L306" i="13"/>
  <c r="L305" i="13" s="1"/>
  <c r="K306" i="13"/>
  <c r="K305" i="13" s="1"/>
  <c r="K304" i="13" s="1"/>
  <c r="J306" i="13"/>
  <c r="J305" i="13" s="1"/>
  <c r="J304" i="13" s="1"/>
  <c r="I306" i="13"/>
  <c r="I305" i="13" s="1"/>
  <c r="I304" i="13" s="1"/>
  <c r="L300" i="13"/>
  <c r="K300" i="13"/>
  <c r="J300" i="13"/>
  <c r="I300" i="13"/>
  <c r="L299" i="13"/>
  <c r="K299" i="13"/>
  <c r="J299" i="13"/>
  <c r="I299" i="13"/>
  <c r="L297" i="13"/>
  <c r="L296" i="13" s="1"/>
  <c r="K297" i="13"/>
  <c r="K296" i="13" s="1"/>
  <c r="J297" i="13"/>
  <c r="J296" i="13" s="1"/>
  <c r="I297" i="13"/>
  <c r="I296" i="13" s="1"/>
  <c r="L294" i="13"/>
  <c r="K294" i="13"/>
  <c r="J294" i="13"/>
  <c r="I294" i="13"/>
  <c r="L293" i="13"/>
  <c r="K293" i="13"/>
  <c r="J293" i="13"/>
  <c r="I293" i="13"/>
  <c r="L290" i="13"/>
  <c r="K290" i="13"/>
  <c r="J290" i="13"/>
  <c r="I290" i="13"/>
  <c r="L289" i="13"/>
  <c r="K289" i="13"/>
  <c r="J289" i="13"/>
  <c r="I289" i="13"/>
  <c r="L286" i="13"/>
  <c r="L285" i="13" s="1"/>
  <c r="K286" i="13"/>
  <c r="K285" i="13" s="1"/>
  <c r="J286" i="13"/>
  <c r="J285" i="13" s="1"/>
  <c r="I286" i="13"/>
  <c r="I285" i="13" s="1"/>
  <c r="L282" i="13"/>
  <c r="K282" i="13"/>
  <c r="J282" i="13"/>
  <c r="I282" i="13"/>
  <c r="L281" i="13"/>
  <c r="K281" i="13"/>
  <c r="J281" i="13"/>
  <c r="I281" i="13"/>
  <c r="L278" i="13"/>
  <c r="K278" i="13"/>
  <c r="J278" i="13"/>
  <c r="I278" i="13"/>
  <c r="L275" i="13"/>
  <c r="K275" i="13"/>
  <c r="J275" i="13"/>
  <c r="I275" i="13"/>
  <c r="L273" i="13"/>
  <c r="L272" i="13" s="1"/>
  <c r="L271" i="13" s="1"/>
  <c r="K273" i="13"/>
  <c r="K272" i="13" s="1"/>
  <c r="J273" i="13"/>
  <c r="J272" i="13" s="1"/>
  <c r="I273" i="13"/>
  <c r="I272" i="13" s="1"/>
  <c r="L268" i="13"/>
  <c r="L267" i="13" s="1"/>
  <c r="K268" i="13"/>
  <c r="K267" i="13" s="1"/>
  <c r="J268" i="13"/>
  <c r="J267" i="13" s="1"/>
  <c r="I268" i="13"/>
  <c r="I267" i="13" s="1"/>
  <c r="L265" i="13"/>
  <c r="K265" i="13"/>
  <c r="J265" i="13"/>
  <c r="I265" i="13"/>
  <c r="L264" i="13"/>
  <c r="K264" i="13"/>
  <c r="J264" i="13"/>
  <c r="I264" i="13"/>
  <c r="L262" i="13"/>
  <c r="K262" i="13"/>
  <c r="J262" i="13"/>
  <c r="I262" i="13"/>
  <c r="L261" i="13"/>
  <c r="K261" i="13"/>
  <c r="J261" i="13"/>
  <c r="I261" i="13"/>
  <c r="L258" i="13"/>
  <c r="L257" i="13" s="1"/>
  <c r="K258" i="13"/>
  <c r="K257" i="13" s="1"/>
  <c r="J258" i="13"/>
  <c r="J257" i="13" s="1"/>
  <c r="I258" i="13"/>
  <c r="I257" i="13" s="1"/>
  <c r="L254" i="13"/>
  <c r="K254" i="13"/>
  <c r="J254" i="13"/>
  <c r="I254" i="13"/>
  <c r="L253" i="13"/>
  <c r="K253" i="13"/>
  <c r="J253" i="13"/>
  <c r="I253" i="13"/>
  <c r="L250" i="13"/>
  <c r="L249" i="13" s="1"/>
  <c r="K250" i="13"/>
  <c r="J250" i="13"/>
  <c r="I250" i="13"/>
  <c r="K249" i="13"/>
  <c r="J249" i="13"/>
  <c r="I249" i="13"/>
  <c r="L246" i="13"/>
  <c r="K246" i="13"/>
  <c r="J246" i="13"/>
  <c r="I246" i="13"/>
  <c r="L243" i="13"/>
  <c r="K243" i="13"/>
  <c r="J243" i="13"/>
  <c r="I243" i="13"/>
  <c r="L241" i="13"/>
  <c r="K241" i="13"/>
  <c r="J241" i="13"/>
  <c r="I241" i="13"/>
  <c r="L240" i="13"/>
  <c r="K240" i="13"/>
  <c r="J240" i="13"/>
  <c r="I240" i="13"/>
  <c r="I239" i="13" s="1"/>
  <c r="L234" i="13"/>
  <c r="L233" i="13" s="1"/>
  <c r="L232" i="13" s="1"/>
  <c r="K234" i="13"/>
  <c r="K233" i="13" s="1"/>
  <c r="K232" i="13" s="1"/>
  <c r="J234" i="13"/>
  <c r="J233" i="13" s="1"/>
  <c r="J232" i="13" s="1"/>
  <c r="I234" i="13"/>
  <c r="I233" i="13" s="1"/>
  <c r="I232" i="13" s="1"/>
  <c r="L230" i="13"/>
  <c r="L229" i="13" s="1"/>
  <c r="L228" i="13" s="1"/>
  <c r="K230" i="13"/>
  <c r="K229" i="13" s="1"/>
  <c r="K228" i="13" s="1"/>
  <c r="J230" i="13"/>
  <c r="J229" i="13" s="1"/>
  <c r="J228" i="13" s="1"/>
  <c r="I230" i="13"/>
  <c r="I229" i="13" s="1"/>
  <c r="I228" i="13" s="1"/>
  <c r="L221" i="13"/>
  <c r="L220" i="13" s="1"/>
  <c r="K221" i="13"/>
  <c r="K220" i="13" s="1"/>
  <c r="J221" i="13"/>
  <c r="J220" i="13" s="1"/>
  <c r="I221" i="13"/>
  <c r="I220" i="13" s="1"/>
  <c r="L218" i="13"/>
  <c r="K218" i="13"/>
  <c r="J218" i="13"/>
  <c r="I218" i="13"/>
  <c r="L217" i="13"/>
  <c r="K217" i="13"/>
  <c r="J217" i="13"/>
  <c r="I217" i="13"/>
  <c r="L211" i="13"/>
  <c r="K211" i="13"/>
  <c r="J211" i="13"/>
  <c r="I211" i="13"/>
  <c r="L210" i="13"/>
  <c r="L209" i="13" s="1"/>
  <c r="K210" i="13"/>
  <c r="K209" i="13" s="1"/>
  <c r="J210" i="13"/>
  <c r="J209" i="13" s="1"/>
  <c r="I210" i="13"/>
  <c r="I209" i="13" s="1"/>
  <c r="L207" i="13"/>
  <c r="K207" i="13"/>
  <c r="J207" i="13"/>
  <c r="I207" i="13"/>
  <c r="L206" i="13"/>
  <c r="K206" i="13"/>
  <c r="J206" i="13"/>
  <c r="I206" i="13"/>
  <c r="L202" i="13"/>
  <c r="L201" i="13" s="1"/>
  <c r="K202" i="13"/>
  <c r="J202" i="13"/>
  <c r="I202" i="13"/>
  <c r="K201" i="13"/>
  <c r="J201" i="13"/>
  <c r="I201" i="13"/>
  <c r="L196" i="13"/>
  <c r="L195" i="13" s="1"/>
  <c r="K196" i="13"/>
  <c r="K195" i="13" s="1"/>
  <c r="K186" i="13" s="1"/>
  <c r="J196" i="13"/>
  <c r="J195" i="13" s="1"/>
  <c r="J186" i="13" s="1"/>
  <c r="I196" i="13"/>
  <c r="I195" i="13" s="1"/>
  <c r="L191" i="13"/>
  <c r="K191" i="13"/>
  <c r="J191" i="13"/>
  <c r="I191" i="13"/>
  <c r="L190" i="13"/>
  <c r="K190" i="13"/>
  <c r="J190" i="13"/>
  <c r="I190" i="13"/>
  <c r="L188" i="13"/>
  <c r="L187" i="13" s="1"/>
  <c r="K188" i="13"/>
  <c r="J188" i="13"/>
  <c r="I188" i="13"/>
  <c r="K187" i="13"/>
  <c r="J187" i="13"/>
  <c r="I187" i="13"/>
  <c r="L180" i="13"/>
  <c r="L179" i="13" s="1"/>
  <c r="K180" i="13"/>
  <c r="K179" i="13" s="1"/>
  <c r="J180" i="13"/>
  <c r="J179" i="13" s="1"/>
  <c r="I180" i="13"/>
  <c r="I179" i="13" s="1"/>
  <c r="L175" i="13"/>
  <c r="K175" i="13"/>
  <c r="J175" i="13"/>
  <c r="I175" i="13"/>
  <c r="L174" i="13"/>
  <c r="L173" i="13" s="1"/>
  <c r="K174" i="13"/>
  <c r="K173" i="13" s="1"/>
  <c r="J174" i="13"/>
  <c r="J173" i="13" s="1"/>
  <c r="I174" i="13"/>
  <c r="I173" i="13" s="1"/>
  <c r="L171" i="13"/>
  <c r="K171" i="13"/>
  <c r="J171" i="13"/>
  <c r="I171" i="13"/>
  <c r="L170" i="13"/>
  <c r="L169" i="13" s="1"/>
  <c r="K170" i="13"/>
  <c r="K169" i="13" s="1"/>
  <c r="J170" i="13"/>
  <c r="J169" i="13" s="1"/>
  <c r="I170" i="13"/>
  <c r="I169" i="13" s="1"/>
  <c r="L166" i="13"/>
  <c r="L165" i="13" s="1"/>
  <c r="K166" i="13"/>
  <c r="K165" i="13" s="1"/>
  <c r="J166" i="13"/>
  <c r="J165" i="13" s="1"/>
  <c r="I166" i="13"/>
  <c r="I165" i="13" s="1"/>
  <c r="L161" i="13"/>
  <c r="K161" i="13"/>
  <c r="J161" i="13"/>
  <c r="I161" i="13"/>
  <c r="L160" i="13"/>
  <c r="K160" i="13"/>
  <c r="J160" i="13"/>
  <c r="I160" i="13"/>
  <c r="L155" i="13"/>
  <c r="L154" i="13" s="1"/>
  <c r="L153" i="13" s="1"/>
  <c r="K155" i="13"/>
  <c r="K154" i="13" s="1"/>
  <c r="K153" i="13" s="1"/>
  <c r="J155" i="13"/>
  <c r="J154" i="13" s="1"/>
  <c r="J153" i="13" s="1"/>
  <c r="I155" i="13"/>
  <c r="I154" i="13" s="1"/>
  <c r="I153" i="13" s="1"/>
  <c r="L151" i="13"/>
  <c r="L150" i="13" s="1"/>
  <c r="K151" i="13"/>
  <c r="K150" i="13" s="1"/>
  <c r="J151" i="13"/>
  <c r="J150" i="13" s="1"/>
  <c r="I151" i="13"/>
  <c r="I150" i="13" s="1"/>
  <c r="L147" i="13"/>
  <c r="K147" i="13"/>
  <c r="J147" i="13"/>
  <c r="I147" i="13"/>
  <c r="L146" i="13"/>
  <c r="L145" i="13" s="1"/>
  <c r="K146" i="13"/>
  <c r="K145" i="13" s="1"/>
  <c r="J146" i="13"/>
  <c r="J145" i="13" s="1"/>
  <c r="I146" i="13"/>
  <c r="I145" i="13" s="1"/>
  <c r="L142" i="13"/>
  <c r="K142" i="13"/>
  <c r="J142" i="13"/>
  <c r="I142" i="13"/>
  <c r="L141" i="13"/>
  <c r="L140" i="13" s="1"/>
  <c r="K141" i="13"/>
  <c r="K140" i="13" s="1"/>
  <c r="J141" i="13"/>
  <c r="J140" i="13" s="1"/>
  <c r="I141" i="13"/>
  <c r="I140" i="13" s="1"/>
  <c r="L137" i="13"/>
  <c r="L136" i="13" s="1"/>
  <c r="L135" i="13" s="1"/>
  <c r="K137" i="13"/>
  <c r="K136" i="13" s="1"/>
  <c r="K135" i="13" s="1"/>
  <c r="J137" i="13"/>
  <c r="J136" i="13" s="1"/>
  <c r="J135" i="13" s="1"/>
  <c r="I137" i="13"/>
  <c r="I136" i="13" s="1"/>
  <c r="I135" i="13" s="1"/>
  <c r="L133" i="13"/>
  <c r="L132" i="13" s="1"/>
  <c r="L131" i="13" s="1"/>
  <c r="K133" i="13"/>
  <c r="K132" i="13" s="1"/>
  <c r="K131" i="13" s="1"/>
  <c r="J133" i="13"/>
  <c r="J132" i="13" s="1"/>
  <c r="J131" i="13" s="1"/>
  <c r="I133" i="13"/>
  <c r="I132" i="13" s="1"/>
  <c r="I131" i="13" s="1"/>
  <c r="L129" i="13"/>
  <c r="L128" i="13" s="1"/>
  <c r="L127" i="13" s="1"/>
  <c r="K129" i="13"/>
  <c r="K128" i="13" s="1"/>
  <c r="K127" i="13" s="1"/>
  <c r="J129" i="13"/>
  <c r="J128" i="13" s="1"/>
  <c r="J127" i="13" s="1"/>
  <c r="I129" i="13"/>
  <c r="I128" i="13" s="1"/>
  <c r="I127" i="13" s="1"/>
  <c r="L125" i="13"/>
  <c r="L124" i="13" s="1"/>
  <c r="L123" i="13" s="1"/>
  <c r="K125" i="13"/>
  <c r="K124" i="13" s="1"/>
  <c r="K123" i="13" s="1"/>
  <c r="J125" i="13"/>
  <c r="J124" i="13" s="1"/>
  <c r="J123" i="13" s="1"/>
  <c r="I125" i="13"/>
  <c r="I124" i="13" s="1"/>
  <c r="I123" i="13" s="1"/>
  <c r="L121" i="13"/>
  <c r="L120" i="13" s="1"/>
  <c r="L119" i="13" s="1"/>
  <c r="K121" i="13"/>
  <c r="K120" i="13" s="1"/>
  <c r="K119" i="13" s="1"/>
  <c r="J121" i="13"/>
  <c r="J120" i="13" s="1"/>
  <c r="J119" i="13" s="1"/>
  <c r="I121" i="13"/>
  <c r="I120" i="13" s="1"/>
  <c r="I119" i="13" s="1"/>
  <c r="L116" i="13"/>
  <c r="L115" i="13" s="1"/>
  <c r="L114" i="13" s="1"/>
  <c r="K116" i="13"/>
  <c r="K115" i="13" s="1"/>
  <c r="K114" i="13" s="1"/>
  <c r="J116" i="13"/>
  <c r="J115" i="13" s="1"/>
  <c r="J114" i="13" s="1"/>
  <c r="I116" i="13"/>
  <c r="I115" i="13" s="1"/>
  <c r="I114" i="13" s="1"/>
  <c r="L110" i="13"/>
  <c r="L109" i="13" s="1"/>
  <c r="K110" i="13"/>
  <c r="J110" i="13"/>
  <c r="I110" i="13"/>
  <c r="K109" i="13"/>
  <c r="J109" i="13"/>
  <c r="I109" i="13"/>
  <c r="L106" i="13"/>
  <c r="L105" i="13" s="1"/>
  <c r="K106" i="13"/>
  <c r="K105" i="13" s="1"/>
  <c r="K104" i="13" s="1"/>
  <c r="J106" i="13"/>
  <c r="J105" i="13" s="1"/>
  <c r="J104" i="13" s="1"/>
  <c r="I106" i="13"/>
  <c r="I105" i="13" s="1"/>
  <c r="I104" i="13" s="1"/>
  <c r="L101" i="13"/>
  <c r="L100" i="13" s="1"/>
  <c r="L99" i="13" s="1"/>
  <c r="K101" i="13"/>
  <c r="K100" i="13" s="1"/>
  <c r="K99" i="13" s="1"/>
  <c r="J101" i="13"/>
  <c r="J100" i="13" s="1"/>
  <c r="J99" i="13" s="1"/>
  <c r="I101" i="13"/>
  <c r="I100" i="13" s="1"/>
  <c r="I99" i="13" s="1"/>
  <c r="L96" i="13"/>
  <c r="L95" i="13" s="1"/>
  <c r="L94" i="13" s="1"/>
  <c r="K96" i="13"/>
  <c r="K95" i="13" s="1"/>
  <c r="K94" i="13" s="1"/>
  <c r="J96" i="13"/>
  <c r="J95" i="13" s="1"/>
  <c r="J94" i="13" s="1"/>
  <c r="I96" i="13"/>
  <c r="I95" i="13" s="1"/>
  <c r="I94" i="13" s="1"/>
  <c r="L89" i="13"/>
  <c r="L88" i="13" s="1"/>
  <c r="L87" i="13" s="1"/>
  <c r="L86" i="13" s="1"/>
  <c r="K89" i="13"/>
  <c r="J89" i="13"/>
  <c r="I89" i="13"/>
  <c r="K88" i="13"/>
  <c r="J88" i="13"/>
  <c r="I88" i="13"/>
  <c r="K87" i="13"/>
  <c r="K86" i="13" s="1"/>
  <c r="J87" i="13"/>
  <c r="J86" i="13" s="1"/>
  <c r="I87" i="13"/>
  <c r="I86" i="13" s="1"/>
  <c r="L84" i="13"/>
  <c r="K84" i="13"/>
  <c r="J84" i="13"/>
  <c r="I84" i="13"/>
  <c r="L83" i="13"/>
  <c r="L82" i="13" s="1"/>
  <c r="K83" i="13"/>
  <c r="K82" i="13" s="1"/>
  <c r="J83" i="13"/>
  <c r="J82" i="13" s="1"/>
  <c r="I83" i="13"/>
  <c r="I82" i="13" s="1"/>
  <c r="L78" i="13"/>
  <c r="K78" i="13"/>
  <c r="J78" i="13"/>
  <c r="I78" i="13"/>
  <c r="L77" i="13"/>
  <c r="K77" i="13"/>
  <c r="J77" i="13"/>
  <c r="I77" i="13"/>
  <c r="L73" i="13"/>
  <c r="L72" i="13" s="1"/>
  <c r="K73" i="13"/>
  <c r="J73" i="13"/>
  <c r="I73" i="13"/>
  <c r="K72" i="13"/>
  <c r="J72" i="13"/>
  <c r="I72" i="13"/>
  <c r="L68" i="13"/>
  <c r="L67" i="13" s="1"/>
  <c r="K68" i="13"/>
  <c r="K67" i="13" s="1"/>
  <c r="K66" i="13" s="1"/>
  <c r="J68" i="13"/>
  <c r="J67" i="13" s="1"/>
  <c r="J66" i="13" s="1"/>
  <c r="I68" i="13"/>
  <c r="I67" i="13" s="1"/>
  <c r="I66" i="13" s="1"/>
  <c r="L49" i="13"/>
  <c r="L48" i="13" s="1"/>
  <c r="L47" i="13" s="1"/>
  <c r="L46" i="13" s="1"/>
  <c r="K49" i="13"/>
  <c r="J49" i="13"/>
  <c r="I49" i="13"/>
  <c r="K48" i="13"/>
  <c r="J48" i="13"/>
  <c r="I48" i="13"/>
  <c r="K47" i="13"/>
  <c r="K46" i="13" s="1"/>
  <c r="J47" i="13"/>
  <c r="J46" i="13" s="1"/>
  <c r="I47" i="13"/>
  <c r="I46" i="13" s="1"/>
  <c r="L44" i="13"/>
  <c r="K44" i="13"/>
  <c r="J44" i="13"/>
  <c r="I44" i="13"/>
  <c r="L43" i="13"/>
  <c r="L42" i="13" s="1"/>
  <c r="K43" i="13"/>
  <c r="K42" i="13" s="1"/>
  <c r="J43" i="13"/>
  <c r="J42" i="13" s="1"/>
  <c r="I43" i="13"/>
  <c r="I42" i="13" s="1"/>
  <c r="L40" i="13"/>
  <c r="K40" i="13"/>
  <c r="J40" i="13"/>
  <c r="I40" i="13"/>
  <c r="L38" i="13"/>
  <c r="L37" i="13" s="1"/>
  <c r="L36" i="13" s="1"/>
  <c r="K38" i="13"/>
  <c r="K37" i="13" s="1"/>
  <c r="K36" i="13" s="1"/>
  <c r="J38" i="13"/>
  <c r="J37" i="13" s="1"/>
  <c r="J36" i="13" s="1"/>
  <c r="I38" i="13"/>
  <c r="I37" i="13" s="1"/>
  <c r="I36" i="13" s="1"/>
  <c r="L365" i="12"/>
  <c r="K365" i="12"/>
  <c r="J365" i="12"/>
  <c r="I365" i="12"/>
  <c r="L364" i="12"/>
  <c r="K364" i="12"/>
  <c r="J364" i="12"/>
  <c r="I364" i="12"/>
  <c r="L362" i="12"/>
  <c r="K362" i="12"/>
  <c r="J362" i="12"/>
  <c r="J361" i="12" s="1"/>
  <c r="I362" i="12"/>
  <c r="L361" i="12"/>
  <c r="K361" i="12"/>
  <c r="I361" i="12"/>
  <c r="L359" i="12"/>
  <c r="L358" i="12" s="1"/>
  <c r="K359" i="12"/>
  <c r="K358" i="12" s="1"/>
  <c r="J359" i="12"/>
  <c r="J358" i="12" s="1"/>
  <c r="I359" i="12"/>
  <c r="I358" i="12" s="1"/>
  <c r="L355" i="12"/>
  <c r="K355" i="12"/>
  <c r="J355" i="12"/>
  <c r="I355" i="12"/>
  <c r="L354" i="12"/>
  <c r="K354" i="12"/>
  <c r="J354" i="12"/>
  <c r="I354" i="12"/>
  <c r="L351" i="12"/>
  <c r="K351" i="12"/>
  <c r="J351" i="12"/>
  <c r="J350" i="12" s="1"/>
  <c r="I351" i="12"/>
  <c r="L350" i="12"/>
  <c r="K350" i="12"/>
  <c r="I350" i="12"/>
  <c r="L347" i="12"/>
  <c r="L346" i="12" s="1"/>
  <c r="L336" i="12" s="1"/>
  <c r="K347" i="12"/>
  <c r="K346" i="12" s="1"/>
  <c r="K336" i="12" s="1"/>
  <c r="J347" i="12"/>
  <c r="J346" i="12" s="1"/>
  <c r="I347" i="12"/>
  <c r="I346" i="12" s="1"/>
  <c r="L343" i="12"/>
  <c r="K343" i="12"/>
  <c r="J343" i="12"/>
  <c r="I343" i="12"/>
  <c r="L340" i="12"/>
  <c r="K340" i="12"/>
  <c r="J340" i="12"/>
  <c r="I340" i="12"/>
  <c r="L338" i="12"/>
  <c r="K338" i="12"/>
  <c r="J338" i="12"/>
  <c r="J337" i="12" s="1"/>
  <c r="I338" i="12"/>
  <c r="L337" i="12"/>
  <c r="K337" i="12"/>
  <c r="I337" i="12"/>
  <c r="L333" i="12"/>
  <c r="K333" i="12"/>
  <c r="J333" i="12"/>
  <c r="J332" i="12" s="1"/>
  <c r="I333" i="12"/>
  <c r="L332" i="12"/>
  <c r="K332" i="12"/>
  <c r="I332" i="12"/>
  <c r="L330" i="12"/>
  <c r="L329" i="12" s="1"/>
  <c r="K330" i="12"/>
  <c r="K329" i="12" s="1"/>
  <c r="J330" i="12"/>
  <c r="J329" i="12" s="1"/>
  <c r="I330" i="12"/>
  <c r="I329" i="12" s="1"/>
  <c r="L327" i="12"/>
  <c r="K327" i="12"/>
  <c r="J327" i="12"/>
  <c r="I327" i="12"/>
  <c r="L326" i="12"/>
  <c r="K326" i="12"/>
  <c r="J326" i="12"/>
  <c r="I326" i="12"/>
  <c r="L323" i="12"/>
  <c r="K323" i="12"/>
  <c r="J323" i="12"/>
  <c r="J322" i="12" s="1"/>
  <c r="I323" i="12"/>
  <c r="L322" i="12"/>
  <c r="K322" i="12"/>
  <c r="I322" i="12"/>
  <c r="L319" i="12"/>
  <c r="L318" i="12" s="1"/>
  <c r="K319" i="12"/>
  <c r="K318" i="12" s="1"/>
  <c r="J319" i="12"/>
  <c r="J318" i="12" s="1"/>
  <c r="I319" i="12"/>
  <c r="I318" i="12" s="1"/>
  <c r="L315" i="12"/>
  <c r="K315" i="12"/>
  <c r="J315" i="12"/>
  <c r="I315" i="12"/>
  <c r="L314" i="12"/>
  <c r="K314" i="12"/>
  <c r="J314" i="12"/>
  <c r="I314" i="12"/>
  <c r="L311" i="12"/>
  <c r="K311" i="12"/>
  <c r="J311" i="12"/>
  <c r="I311" i="12"/>
  <c r="L308" i="12"/>
  <c r="K308" i="12"/>
  <c r="J308" i="12"/>
  <c r="I308" i="12"/>
  <c r="L306" i="12"/>
  <c r="L305" i="12" s="1"/>
  <c r="K306" i="12"/>
  <c r="K305" i="12" s="1"/>
  <c r="J306" i="12"/>
  <c r="J305" i="12" s="1"/>
  <c r="I306" i="12"/>
  <c r="I305" i="12" s="1"/>
  <c r="L300" i="12"/>
  <c r="K300" i="12"/>
  <c r="J300" i="12"/>
  <c r="J299" i="12" s="1"/>
  <c r="I300" i="12"/>
  <c r="L299" i="12"/>
  <c r="K299" i="12"/>
  <c r="I299" i="12"/>
  <c r="L297" i="12"/>
  <c r="L296" i="12" s="1"/>
  <c r="K297" i="12"/>
  <c r="K296" i="12" s="1"/>
  <c r="J297" i="12"/>
  <c r="J296" i="12" s="1"/>
  <c r="I297" i="12"/>
  <c r="I296" i="12" s="1"/>
  <c r="L294" i="12"/>
  <c r="K294" i="12"/>
  <c r="J294" i="12"/>
  <c r="I294" i="12"/>
  <c r="L293" i="12"/>
  <c r="K293" i="12"/>
  <c r="J293" i="12"/>
  <c r="I293" i="12"/>
  <c r="L290" i="12"/>
  <c r="K290" i="12"/>
  <c r="J290" i="12"/>
  <c r="J289" i="12" s="1"/>
  <c r="I290" i="12"/>
  <c r="L289" i="12"/>
  <c r="K289" i="12"/>
  <c r="I289" i="12"/>
  <c r="L286" i="12"/>
  <c r="L285" i="12" s="1"/>
  <c r="K286" i="12"/>
  <c r="K285" i="12" s="1"/>
  <c r="J286" i="12"/>
  <c r="J285" i="12" s="1"/>
  <c r="I286" i="12"/>
  <c r="I285" i="12" s="1"/>
  <c r="L282" i="12"/>
  <c r="K282" i="12"/>
  <c r="J282" i="12"/>
  <c r="I282" i="12"/>
  <c r="L281" i="12"/>
  <c r="K281" i="12"/>
  <c r="J281" i="12"/>
  <c r="I281" i="12"/>
  <c r="L278" i="12"/>
  <c r="K278" i="12"/>
  <c r="J278" i="12"/>
  <c r="I278" i="12"/>
  <c r="L275" i="12"/>
  <c r="K275" i="12"/>
  <c r="J275" i="12"/>
  <c r="I275" i="12"/>
  <c r="L273" i="12"/>
  <c r="L272" i="12" s="1"/>
  <c r="K273" i="12"/>
  <c r="K272" i="12" s="1"/>
  <c r="J273" i="12"/>
  <c r="J272" i="12" s="1"/>
  <c r="I273" i="12"/>
  <c r="I272" i="12" s="1"/>
  <c r="I271" i="12" s="1"/>
  <c r="L268" i="12"/>
  <c r="L267" i="12" s="1"/>
  <c r="K268" i="12"/>
  <c r="K267" i="12" s="1"/>
  <c r="J268" i="12"/>
  <c r="J267" i="12" s="1"/>
  <c r="I268" i="12"/>
  <c r="I267" i="12" s="1"/>
  <c r="L265" i="12"/>
  <c r="K265" i="12"/>
  <c r="J265" i="12"/>
  <c r="I265" i="12"/>
  <c r="L264" i="12"/>
  <c r="K264" i="12"/>
  <c r="J264" i="12"/>
  <c r="I264" i="12"/>
  <c r="L262" i="12"/>
  <c r="K262" i="12"/>
  <c r="J262" i="12"/>
  <c r="J261" i="12" s="1"/>
  <c r="I262" i="12"/>
  <c r="L261" i="12"/>
  <c r="K261" i="12"/>
  <c r="I261" i="12"/>
  <c r="L258" i="12"/>
  <c r="L257" i="12" s="1"/>
  <c r="K258" i="12"/>
  <c r="K257" i="12" s="1"/>
  <c r="J258" i="12"/>
  <c r="J257" i="12" s="1"/>
  <c r="I258" i="12"/>
  <c r="I257" i="12" s="1"/>
  <c r="L254" i="12"/>
  <c r="K254" i="12"/>
  <c r="J254" i="12"/>
  <c r="I254" i="12"/>
  <c r="L253" i="12"/>
  <c r="K253" i="12"/>
  <c r="J253" i="12"/>
  <c r="I253" i="12"/>
  <c r="L250" i="12"/>
  <c r="K250" i="12"/>
  <c r="J250" i="12"/>
  <c r="J249" i="12" s="1"/>
  <c r="I250" i="12"/>
  <c r="L249" i="12"/>
  <c r="K249" i="12"/>
  <c r="I249" i="12"/>
  <c r="L246" i="12"/>
  <c r="K246" i="12"/>
  <c r="J246" i="12"/>
  <c r="I246" i="12"/>
  <c r="L243" i="12"/>
  <c r="K243" i="12"/>
  <c r="J243" i="12"/>
  <c r="I243" i="12"/>
  <c r="L241" i="12"/>
  <c r="K241" i="12"/>
  <c r="J241" i="12"/>
  <c r="I241" i="12"/>
  <c r="L240" i="12"/>
  <c r="L239" i="12" s="1"/>
  <c r="K240" i="12"/>
  <c r="J240" i="12"/>
  <c r="I240" i="12"/>
  <c r="L234" i="12"/>
  <c r="L233" i="12" s="1"/>
  <c r="L232" i="12" s="1"/>
  <c r="K234" i="12"/>
  <c r="K233" i="12" s="1"/>
  <c r="K232" i="12" s="1"/>
  <c r="J234" i="12"/>
  <c r="J233" i="12" s="1"/>
  <c r="J232" i="12" s="1"/>
  <c r="I234" i="12"/>
  <c r="I233" i="12" s="1"/>
  <c r="I232" i="12" s="1"/>
  <c r="L230" i="12"/>
  <c r="L229" i="12" s="1"/>
  <c r="L228" i="12" s="1"/>
  <c r="K230" i="12"/>
  <c r="K229" i="12" s="1"/>
  <c r="K228" i="12" s="1"/>
  <c r="J230" i="12"/>
  <c r="J229" i="12" s="1"/>
  <c r="J228" i="12" s="1"/>
  <c r="I230" i="12"/>
  <c r="I229" i="12" s="1"/>
  <c r="I228" i="12" s="1"/>
  <c r="L221" i="12"/>
  <c r="L220" i="12" s="1"/>
  <c r="K221" i="12"/>
  <c r="K220" i="12" s="1"/>
  <c r="J221" i="12"/>
  <c r="J220" i="12" s="1"/>
  <c r="I221" i="12"/>
  <c r="I220" i="12" s="1"/>
  <c r="L218" i="12"/>
  <c r="K218" i="12"/>
  <c r="J218" i="12"/>
  <c r="I218" i="12"/>
  <c r="L217" i="12"/>
  <c r="K217" i="12"/>
  <c r="K216" i="12" s="1"/>
  <c r="J217" i="12"/>
  <c r="J216" i="12" s="1"/>
  <c r="I217" i="12"/>
  <c r="I216" i="12" s="1"/>
  <c r="L211" i="12"/>
  <c r="K211" i="12"/>
  <c r="J211" i="12"/>
  <c r="I211" i="12"/>
  <c r="L210" i="12"/>
  <c r="L209" i="12" s="1"/>
  <c r="K210" i="12"/>
  <c r="K209" i="12" s="1"/>
  <c r="J210" i="12"/>
  <c r="J209" i="12" s="1"/>
  <c r="I210" i="12"/>
  <c r="I209" i="12" s="1"/>
  <c r="L207" i="12"/>
  <c r="K207" i="12"/>
  <c r="J207" i="12"/>
  <c r="I207" i="12"/>
  <c r="L206" i="12"/>
  <c r="K206" i="12"/>
  <c r="J206" i="12"/>
  <c r="I206" i="12"/>
  <c r="L202" i="12"/>
  <c r="K202" i="12"/>
  <c r="J202" i="12"/>
  <c r="I202" i="12"/>
  <c r="L201" i="12"/>
  <c r="K201" i="12"/>
  <c r="J201" i="12"/>
  <c r="I201" i="12"/>
  <c r="L196" i="12"/>
  <c r="L195" i="12" s="1"/>
  <c r="L186" i="12" s="1"/>
  <c r="K196" i="12"/>
  <c r="K195" i="12" s="1"/>
  <c r="K186" i="12" s="1"/>
  <c r="J196" i="12"/>
  <c r="J195" i="12" s="1"/>
  <c r="J186" i="12" s="1"/>
  <c r="I196" i="12"/>
  <c r="I195" i="12" s="1"/>
  <c r="L191" i="12"/>
  <c r="K191" i="12"/>
  <c r="J191" i="12"/>
  <c r="I191" i="12"/>
  <c r="L190" i="12"/>
  <c r="K190" i="12"/>
  <c r="J190" i="12"/>
  <c r="I190" i="12"/>
  <c r="I186" i="12" s="1"/>
  <c r="I185" i="12" s="1"/>
  <c r="L188" i="12"/>
  <c r="K188" i="12"/>
  <c r="J188" i="12"/>
  <c r="I188" i="12"/>
  <c r="L187" i="12"/>
  <c r="K187" i="12"/>
  <c r="J187" i="12"/>
  <c r="I187" i="12"/>
  <c r="L180" i="12"/>
  <c r="L179" i="12" s="1"/>
  <c r="K180" i="12"/>
  <c r="K179" i="12" s="1"/>
  <c r="J180" i="12"/>
  <c r="J179" i="12" s="1"/>
  <c r="I180" i="12"/>
  <c r="I179" i="12" s="1"/>
  <c r="L175" i="12"/>
  <c r="K175" i="12"/>
  <c r="J175" i="12"/>
  <c r="I175" i="12"/>
  <c r="L174" i="12"/>
  <c r="K174" i="12"/>
  <c r="J174" i="12"/>
  <c r="I174" i="12"/>
  <c r="L171" i="12"/>
  <c r="K171" i="12"/>
  <c r="J171" i="12"/>
  <c r="I171" i="12"/>
  <c r="L170" i="12"/>
  <c r="L169" i="12" s="1"/>
  <c r="K170" i="12"/>
  <c r="K169" i="12" s="1"/>
  <c r="J170" i="12"/>
  <c r="J169" i="12" s="1"/>
  <c r="I170" i="12"/>
  <c r="I169" i="12" s="1"/>
  <c r="L166" i="12"/>
  <c r="L165" i="12" s="1"/>
  <c r="K166" i="12"/>
  <c r="K165" i="12" s="1"/>
  <c r="J166" i="12"/>
  <c r="J165" i="12" s="1"/>
  <c r="I166" i="12"/>
  <c r="I165" i="12" s="1"/>
  <c r="L161" i="12"/>
  <c r="K161" i="12"/>
  <c r="J161" i="12"/>
  <c r="I161" i="12"/>
  <c r="L160" i="12"/>
  <c r="L159" i="12" s="1"/>
  <c r="L158" i="12" s="1"/>
  <c r="K160" i="12"/>
  <c r="J160" i="12"/>
  <c r="I160" i="12"/>
  <c r="L155" i="12"/>
  <c r="L154" i="12" s="1"/>
  <c r="L153" i="12" s="1"/>
  <c r="K155" i="12"/>
  <c r="K154" i="12" s="1"/>
  <c r="K153" i="12" s="1"/>
  <c r="J155" i="12"/>
  <c r="J154" i="12" s="1"/>
  <c r="J153" i="12" s="1"/>
  <c r="I155" i="12"/>
  <c r="I154" i="12" s="1"/>
  <c r="I153" i="12" s="1"/>
  <c r="L151" i="12"/>
  <c r="L150" i="12" s="1"/>
  <c r="K151" i="12"/>
  <c r="K150" i="12" s="1"/>
  <c r="J151" i="12"/>
  <c r="J150" i="12" s="1"/>
  <c r="I151" i="12"/>
  <c r="I150" i="12" s="1"/>
  <c r="L147" i="12"/>
  <c r="K147" i="12"/>
  <c r="J147" i="12"/>
  <c r="I147" i="12"/>
  <c r="L146" i="12"/>
  <c r="L145" i="12" s="1"/>
  <c r="K146" i="12"/>
  <c r="K145" i="12" s="1"/>
  <c r="J146" i="12"/>
  <c r="J145" i="12" s="1"/>
  <c r="I146" i="12"/>
  <c r="I145" i="12" s="1"/>
  <c r="L142" i="12"/>
  <c r="K142" i="12"/>
  <c r="J142" i="12"/>
  <c r="I142" i="12"/>
  <c r="L141" i="12"/>
  <c r="L140" i="12" s="1"/>
  <c r="L139" i="12" s="1"/>
  <c r="K141" i="12"/>
  <c r="K140" i="12" s="1"/>
  <c r="J141" i="12"/>
  <c r="J140" i="12" s="1"/>
  <c r="I141" i="12"/>
  <c r="I140" i="12" s="1"/>
  <c r="L137" i="12"/>
  <c r="L136" i="12" s="1"/>
  <c r="L135" i="12" s="1"/>
  <c r="K137" i="12"/>
  <c r="K136" i="12" s="1"/>
  <c r="K135" i="12" s="1"/>
  <c r="J137" i="12"/>
  <c r="J136" i="12" s="1"/>
  <c r="J135" i="12" s="1"/>
  <c r="I137" i="12"/>
  <c r="I136" i="12" s="1"/>
  <c r="I135" i="12" s="1"/>
  <c r="L133" i="12"/>
  <c r="L132" i="12" s="1"/>
  <c r="L131" i="12" s="1"/>
  <c r="K133" i="12"/>
  <c r="K132" i="12" s="1"/>
  <c r="K131" i="12" s="1"/>
  <c r="J133" i="12"/>
  <c r="J132" i="12" s="1"/>
  <c r="J131" i="12" s="1"/>
  <c r="I133" i="12"/>
  <c r="I132" i="12" s="1"/>
  <c r="I131" i="12" s="1"/>
  <c r="L129" i="12"/>
  <c r="L128" i="12" s="1"/>
  <c r="L127" i="12" s="1"/>
  <c r="K129" i="12"/>
  <c r="K128" i="12" s="1"/>
  <c r="K127" i="12" s="1"/>
  <c r="J129" i="12"/>
  <c r="J128" i="12" s="1"/>
  <c r="J127" i="12" s="1"/>
  <c r="I129" i="12"/>
  <c r="I128" i="12" s="1"/>
  <c r="I127" i="12" s="1"/>
  <c r="L125" i="12"/>
  <c r="L124" i="12" s="1"/>
  <c r="L123" i="12" s="1"/>
  <c r="K125" i="12"/>
  <c r="K124" i="12" s="1"/>
  <c r="K123" i="12" s="1"/>
  <c r="J125" i="12"/>
  <c r="J124" i="12" s="1"/>
  <c r="J123" i="12" s="1"/>
  <c r="I125" i="12"/>
  <c r="I124" i="12" s="1"/>
  <c r="I123" i="12" s="1"/>
  <c r="L121" i="12"/>
  <c r="L120" i="12" s="1"/>
  <c r="L119" i="12" s="1"/>
  <c r="K121" i="12"/>
  <c r="K120" i="12" s="1"/>
  <c r="K119" i="12" s="1"/>
  <c r="J121" i="12"/>
  <c r="J120" i="12" s="1"/>
  <c r="J119" i="12" s="1"/>
  <c r="I121" i="12"/>
  <c r="I120" i="12" s="1"/>
  <c r="I119" i="12" s="1"/>
  <c r="L116" i="12"/>
  <c r="L115" i="12" s="1"/>
  <c r="L114" i="12" s="1"/>
  <c r="L113" i="12" s="1"/>
  <c r="K116" i="12"/>
  <c r="K115" i="12" s="1"/>
  <c r="K114" i="12" s="1"/>
  <c r="J116" i="12"/>
  <c r="J115" i="12" s="1"/>
  <c r="J114" i="12" s="1"/>
  <c r="I116" i="12"/>
  <c r="I115" i="12" s="1"/>
  <c r="I114" i="12" s="1"/>
  <c r="L110" i="12"/>
  <c r="K110" i="12"/>
  <c r="J110" i="12"/>
  <c r="I110" i="12"/>
  <c r="L109" i="12"/>
  <c r="K109" i="12"/>
  <c r="J109" i="12"/>
  <c r="I109" i="12"/>
  <c r="L106" i="12"/>
  <c r="L105" i="12" s="1"/>
  <c r="L104" i="12" s="1"/>
  <c r="K106" i="12"/>
  <c r="K105" i="12" s="1"/>
  <c r="K104" i="12" s="1"/>
  <c r="J106" i="12"/>
  <c r="J105" i="12" s="1"/>
  <c r="J104" i="12" s="1"/>
  <c r="I106" i="12"/>
  <c r="I105" i="12" s="1"/>
  <c r="I104" i="12" s="1"/>
  <c r="L101" i="12"/>
  <c r="L100" i="12" s="1"/>
  <c r="L99" i="12" s="1"/>
  <c r="K101" i="12"/>
  <c r="K100" i="12" s="1"/>
  <c r="K99" i="12" s="1"/>
  <c r="J101" i="12"/>
  <c r="J100" i="12" s="1"/>
  <c r="J99" i="12" s="1"/>
  <c r="I101" i="12"/>
  <c r="I100" i="12" s="1"/>
  <c r="I99" i="12" s="1"/>
  <c r="L96" i="12"/>
  <c r="L95" i="12" s="1"/>
  <c r="L94" i="12" s="1"/>
  <c r="K96" i="12"/>
  <c r="K95" i="12" s="1"/>
  <c r="K94" i="12" s="1"/>
  <c r="K93" i="12" s="1"/>
  <c r="J96" i="12"/>
  <c r="J95" i="12" s="1"/>
  <c r="J94" i="12" s="1"/>
  <c r="J93" i="12" s="1"/>
  <c r="I96" i="12"/>
  <c r="I95" i="12" s="1"/>
  <c r="I94" i="12" s="1"/>
  <c r="I93" i="12" s="1"/>
  <c r="L89" i="12"/>
  <c r="K89" i="12"/>
  <c r="J89" i="12"/>
  <c r="I89" i="12"/>
  <c r="L88" i="12"/>
  <c r="K88" i="12"/>
  <c r="J88" i="12"/>
  <c r="I88" i="12"/>
  <c r="L87" i="12"/>
  <c r="L86" i="12" s="1"/>
  <c r="K87" i="12"/>
  <c r="K86" i="12" s="1"/>
  <c r="J87" i="12"/>
  <c r="J86" i="12" s="1"/>
  <c r="I87" i="12"/>
  <c r="I86" i="12" s="1"/>
  <c r="L84" i="12"/>
  <c r="K84" i="12"/>
  <c r="J84" i="12"/>
  <c r="I84" i="12"/>
  <c r="L83" i="12"/>
  <c r="L82" i="12" s="1"/>
  <c r="K83" i="12"/>
  <c r="K82" i="12" s="1"/>
  <c r="J83" i="12"/>
  <c r="J82" i="12" s="1"/>
  <c r="I83" i="12"/>
  <c r="I82" i="12" s="1"/>
  <c r="L78" i="12"/>
  <c r="K78" i="12"/>
  <c r="J78" i="12"/>
  <c r="I78" i="12"/>
  <c r="L77" i="12"/>
  <c r="K77" i="12"/>
  <c r="J77" i="12"/>
  <c r="I77" i="12"/>
  <c r="L73" i="12"/>
  <c r="K73" i="12"/>
  <c r="J73" i="12"/>
  <c r="I73" i="12"/>
  <c r="L72" i="12"/>
  <c r="K72" i="12"/>
  <c r="J72" i="12"/>
  <c r="I72" i="12"/>
  <c r="L68" i="12"/>
  <c r="L67" i="12" s="1"/>
  <c r="L66" i="12" s="1"/>
  <c r="L65" i="12" s="1"/>
  <c r="K68" i="12"/>
  <c r="K67" i="12" s="1"/>
  <c r="K66" i="12" s="1"/>
  <c r="J68" i="12"/>
  <c r="J67" i="12" s="1"/>
  <c r="J66" i="12" s="1"/>
  <c r="I68" i="12"/>
  <c r="I67" i="12" s="1"/>
  <c r="I66" i="12" s="1"/>
  <c r="L49" i="12"/>
  <c r="K49" i="12"/>
  <c r="J49" i="12"/>
  <c r="I49" i="12"/>
  <c r="L48" i="12"/>
  <c r="K48" i="12"/>
  <c r="J48" i="12"/>
  <c r="I48" i="12"/>
  <c r="L47" i="12"/>
  <c r="L46" i="12" s="1"/>
  <c r="K47" i="12"/>
  <c r="K46" i="12" s="1"/>
  <c r="J47" i="12"/>
  <c r="J46" i="12" s="1"/>
  <c r="I47" i="12"/>
  <c r="I46" i="12" s="1"/>
  <c r="L44" i="12"/>
  <c r="K44" i="12"/>
  <c r="J44" i="12"/>
  <c r="I44" i="12"/>
  <c r="L43" i="12"/>
  <c r="L42" i="12" s="1"/>
  <c r="K43" i="12"/>
  <c r="K42" i="12" s="1"/>
  <c r="J43" i="12"/>
  <c r="J42" i="12" s="1"/>
  <c r="I43" i="12"/>
  <c r="I42" i="12" s="1"/>
  <c r="L40" i="12"/>
  <c r="K40" i="12"/>
  <c r="J40" i="12"/>
  <c r="I40" i="12"/>
  <c r="L38" i="12"/>
  <c r="L37" i="12" s="1"/>
  <c r="L36" i="12" s="1"/>
  <c r="K38" i="12"/>
  <c r="K37" i="12" s="1"/>
  <c r="K36" i="12" s="1"/>
  <c r="J38" i="12"/>
  <c r="J37" i="12" s="1"/>
  <c r="J36" i="12" s="1"/>
  <c r="I38" i="12"/>
  <c r="I37" i="12" s="1"/>
  <c r="I36" i="12" s="1"/>
  <c r="L365" i="11"/>
  <c r="K365" i="11"/>
  <c r="J365" i="11"/>
  <c r="I365" i="11"/>
  <c r="L364" i="11"/>
  <c r="K364" i="11"/>
  <c r="J364" i="11"/>
  <c r="I364" i="11"/>
  <c r="L362" i="11"/>
  <c r="L361" i="11" s="1"/>
  <c r="K362" i="11"/>
  <c r="J362" i="11"/>
  <c r="I362" i="11"/>
  <c r="K361" i="11"/>
  <c r="J361" i="11"/>
  <c r="I361" i="11"/>
  <c r="L359" i="11"/>
  <c r="L358" i="11" s="1"/>
  <c r="K359" i="11"/>
  <c r="K358" i="11" s="1"/>
  <c r="J359" i="11"/>
  <c r="J358" i="11" s="1"/>
  <c r="I359" i="11"/>
  <c r="I358" i="11" s="1"/>
  <c r="L355" i="11"/>
  <c r="K355" i="11"/>
  <c r="J355" i="11"/>
  <c r="I355" i="11"/>
  <c r="L354" i="11"/>
  <c r="K354" i="11"/>
  <c r="J354" i="11"/>
  <c r="I354" i="11"/>
  <c r="L351" i="11"/>
  <c r="L350" i="11" s="1"/>
  <c r="K351" i="11"/>
  <c r="J351" i="11"/>
  <c r="I351" i="11"/>
  <c r="K350" i="11"/>
  <c r="J350" i="11"/>
  <c r="I350" i="11"/>
  <c r="L347" i="11"/>
  <c r="L346" i="11" s="1"/>
  <c r="K347" i="11"/>
  <c r="K346" i="11" s="1"/>
  <c r="K336" i="11" s="1"/>
  <c r="J347" i="11"/>
  <c r="J346" i="11" s="1"/>
  <c r="I347" i="11"/>
  <c r="I346" i="11" s="1"/>
  <c r="L343" i="11"/>
  <c r="K343" i="11"/>
  <c r="J343" i="11"/>
  <c r="I343" i="11"/>
  <c r="L340" i="11"/>
  <c r="K340" i="11"/>
  <c r="J340" i="11"/>
  <c r="I340" i="11"/>
  <c r="L338" i="11"/>
  <c r="L337" i="11" s="1"/>
  <c r="L336" i="11" s="1"/>
  <c r="K338" i="11"/>
  <c r="J338" i="11"/>
  <c r="I338" i="11"/>
  <c r="K337" i="11"/>
  <c r="J337" i="11"/>
  <c r="I337" i="11"/>
  <c r="L333" i="11"/>
  <c r="L332" i="11" s="1"/>
  <c r="K333" i="11"/>
  <c r="J333" i="11"/>
  <c r="I333" i="11"/>
  <c r="K332" i="11"/>
  <c r="J332" i="11"/>
  <c r="I332" i="11"/>
  <c r="L330" i="11"/>
  <c r="L329" i="11" s="1"/>
  <c r="K330" i="11"/>
  <c r="K329" i="11" s="1"/>
  <c r="J330" i="11"/>
  <c r="J329" i="11" s="1"/>
  <c r="I330" i="11"/>
  <c r="I329" i="11" s="1"/>
  <c r="L327" i="11"/>
  <c r="K327" i="11"/>
  <c r="J327" i="11"/>
  <c r="I327" i="11"/>
  <c r="L326" i="11"/>
  <c r="K326" i="11"/>
  <c r="J326" i="11"/>
  <c r="I326" i="11"/>
  <c r="L323" i="11"/>
  <c r="L322" i="11" s="1"/>
  <c r="K323" i="11"/>
  <c r="J323" i="11"/>
  <c r="I323" i="11"/>
  <c r="K322" i="11"/>
  <c r="J322" i="11"/>
  <c r="I322" i="11"/>
  <c r="L319" i="11"/>
  <c r="L318" i="11" s="1"/>
  <c r="K319" i="11"/>
  <c r="K318" i="11" s="1"/>
  <c r="J319" i="11"/>
  <c r="J318" i="11" s="1"/>
  <c r="I319" i="11"/>
  <c r="I318" i="11" s="1"/>
  <c r="L315" i="11"/>
  <c r="K315" i="11"/>
  <c r="J315" i="11"/>
  <c r="I315" i="11"/>
  <c r="L314" i="11"/>
  <c r="K314" i="11"/>
  <c r="J314" i="11"/>
  <c r="I314" i="11"/>
  <c r="L311" i="11"/>
  <c r="K311" i="11"/>
  <c r="J311" i="11"/>
  <c r="I311" i="11"/>
  <c r="L308" i="11"/>
  <c r="K308" i="11"/>
  <c r="J308" i="11"/>
  <c r="I308" i="11"/>
  <c r="L306" i="11"/>
  <c r="L305" i="11" s="1"/>
  <c r="K306" i="11"/>
  <c r="K305" i="11" s="1"/>
  <c r="J306" i="11"/>
  <c r="J305" i="11" s="1"/>
  <c r="I306" i="11"/>
  <c r="I305" i="11" s="1"/>
  <c r="L300" i="11"/>
  <c r="L299" i="11" s="1"/>
  <c r="K300" i="11"/>
  <c r="J300" i="11"/>
  <c r="I300" i="11"/>
  <c r="K299" i="11"/>
  <c r="J299" i="11"/>
  <c r="I299" i="11"/>
  <c r="L297" i="11"/>
  <c r="L296" i="11" s="1"/>
  <c r="K297" i="11"/>
  <c r="K296" i="11" s="1"/>
  <c r="J297" i="11"/>
  <c r="J296" i="11" s="1"/>
  <c r="I297" i="11"/>
  <c r="I296" i="11" s="1"/>
  <c r="L294" i="11"/>
  <c r="K294" i="11"/>
  <c r="J294" i="11"/>
  <c r="I294" i="11"/>
  <c r="L293" i="11"/>
  <c r="K293" i="11"/>
  <c r="J293" i="11"/>
  <c r="I293" i="11"/>
  <c r="L290" i="11"/>
  <c r="L289" i="11" s="1"/>
  <c r="K290" i="11"/>
  <c r="J290" i="11"/>
  <c r="I290" i="11"/>
  <c r="K289" i="11"/>
  <c r="J289" i="11"/>
  <c r="I289" i="11"/>
  <c r="L286" i="11"/>
  <c r="L285" i="11" s="1"/>
  <c r="K286" i="11"/>
  <c r="K285" i="11" s="1"/>
  <c r="J286" i="11"/>
  <c r="J285" i="11" s="1"/>
  <c r="I286" i="11"/>
  <c r="I285" i="11" s="1"/>
  <c r="L282" i="11"/>
  <c r="K282" i="11"/>
  <c r="J282" i="11"/>
  <c r="I282" i="11"/>
  <c r="L281" i="11"/>
  <c r="K281" i="11"/>
  <c r="J281" i="11"/>
  <c r="I281" i="11"/>
  <c r="L278" i="11"/>
  <c r="K278" i="11"/>
  <c r="J278" i="11"/>
  <c r="I278" i="11"/>
  <c r="L275" i="11"/>
  <c r="K275" i="11"/>
  <c r="J275" i="11"/>
  <c r="I275" i="11"/>
  <c r="L273" i="11"/>
  <c r="L272" i="11" s="1"/>
  <c r="K273" i="11"/>
  <c r="K272" i="11" s="1"/>
  <c r="J273" i="11"/>
  <c r="J272" i="11" s="1"/>
  <c r="I273" i="11"/>
  <c r="I272" i="11" s="1"/>
  <c r="I271" i="11" s="1"/>
  <c r="L268" i="11"/>
  <c r="L267" i="11" s="1"/>
  <c r="K268" i="11"/>
  <c r="K267" i="11" s="1"/>
  <c r="J268" i="11"/>
  <c r="J267" i="11" s="1"/>
  <c r="I268" i="11"/>
  <c r="I267" i="11" s="1"/>
  <c r="L265" i="11"/>
  <c r="K265" i="11"/>
  <c r="J265" i="11"/>
  <c r="I265" i="11"/>
  <c r="L264" i="11"/>
  <c r="K264" i="11"/>
  <c r="J264" i="11"/>
  <c r="I264" i="11"/>
  <c r="L262" i="11"/>
  <c r="L261" i="11" s="1"/>
  <c r="K262" i="11"/>
  <c r="J262" i="11"/>
  <c r="I262" i="11"/>
  <c r="K261" i="11"/>
  <c r="J261" i="11"/>
  <c r="I261" i="11"/>
  <c r="L258" i="11"/>
  <c r="L257" i="11" s="1"/>
  <c r="K258" i="11"/>
  <c r="K257" i="11" s="1"/>
  <c r="J258" i="11"/>
  <c r="J257" i="11" s="1"/>
  <c r="I258" i="11"/>
  <c r="I257" i="11" s="1"/>
  <c r="L254" i="11"/>
  <c r="K254" i="11"/>
  <c r="J254" i="11"/>
  <c r="I254" i="11"/>
  <c r="L253" i="11"/>
  <c r="K253" i="11"/>
  <c r="J253" i="11"/>
  <c r="I253" i="11"/>
  <c r="L250" i="11"/>
  <c r="L249" i="11" s="1"/>
  <c r="K250" i="11"/>
  <c r="J250" i="11"/>
  <c r="I250" i="11"/>
  <c r="K249" i="11"/>
  <c r="J249" i="11"/>
  <c r="I249" i="11"/>
  <c r="L246" i="11"/>
  <c r="K246" i="11"/>
  <c r="J246" i="11"/>
  <c r="I246" i="11"/>
  <c r="L243" i="11"/>
  <c r="K243" i="11"/>
  <c r="J243" i="11"/>
  <c r="I243" i="11"/>
  <c r="L241" i="11"/>
  <c r="K241" i="11"/>
  <c r="J241" i="11"/>
  <c r="I241" i="11"/>
  <c r="L240" i="11"/>
  <c r="L239" i="11" s="1"/>
  <c r="K240" i="11"/>
  <c r="J240" i="11"/>
  <c r="I240" i="11"/>
  <c r="L234" i="11"/>
  <c r="L233" i="11" s="1"/>
  <c r="L232" i="11" s="1"/>
  <c r="K234" i="11"/>
  <c r="K233" i="11" s="1"/>
  <c r="K232" i="11" s="1"/>
  <c r="J234" i="11"/>
  <c r="J233" i="11" s="1"/>
  <c r="J232" i="11" s="1"/>
  <c r="I234" i="11"/>
  <c r="I233" i="11" s="1"/>
  <c r="I232" i="11" s="1"/>
  <c r="L230" i="11"/>
  <c r="L229" i="11" s="1"/>
  <c r="L228" i="11" s="1"/>
  <c r="K230" i="11"/>
  <c r="K229" i="11" s="1"/>
  <c r="K228" i="11" s="1"/>
  <c r="J230" i="11"/>
  <c r="J229" i="11" s="1"/>
  <c r="J228" i="11" s="1"/>
  <c r="I230" i="11"/>
  <c r="I229" i="11" s="1"/>
  <c r="I228" i="11" s="1"/>
  <c r="L221" i="11"/>
  <c r="L220" i="11" s="1"/>
  <c r="K221" i="11"/>
  <c r="K220" i="11" s="1"/>
  <c r="J221" i="11"/>
  <c r="J220" i="11" s="1"/>
  <c r="I221" i="11"/>
  <c r="I220" i="11" s="1"/>
  <c r="L218" i="11"/>
  <c r="K218" i="11"/>
  <c r="J218" i="11"/>
  <c r="I218" i="11"/>
  <c r="L217" i="11"/>
  <c r="K217" i="11"/>
  <c r="K216" i="11" s="1"/>
  <c r="J217" i="11"/>
  <c r="J216" i="11" s="1"/>
  <c r="I217" i="11"/>
  <c r="I216" i="11" s="1"/>
  <c r="L211" i="11"/>
  <c r="K211" i="11"/>
  <c r="J211" i="11"/>
  <c r="I211" i="11"/>
  <c r="L210" i="11"/>
  <c r="L209" i="11" s="1"/>
  <c r="K210" i="11"/>
  <c r="K209" i="11" s="1"/>
  <c r="J210" i="11"/>
  <c r="J209" i="11" s="1"/>
  <c r="I210" i="11"/>
  <c r="I209" i="11" s="1"/>
  <c r="L207" i="11"/>
  <c r="K207" i="11"/>
  <c r="J207" i="11"/>
  <c r="I207" i="11"/>
  <c r="L206" i="11"/>
  <c r="K206" i="11"/>
  <c r="J206" i="11"/>
  <c r="I206" i="11"/>
  <c r="L202" i="11"/>
  <c r="L201" i="11" s="1"/>
  <c r="K202" i="11"/>
  <c r="J202" i="11"/>
  <c r="I202" i="11"/>
  <c r="K201" i="11"/>
  <c r="J201" i="11"/>
  <c r="I201" i="11"/>
  <c r="L196" i="11"/>
  <c r="L195" i="11" s="1"/>
  <c r="K196" i="11"/>
  <c r="K195" i="11" s="1"/>
  <c r="K186" i="11" s="1"/>
  <c r="K185" i="11" s="1"/>
  <c r="J196" i="11"/>
  <c r="J195" i="11" s="1"/>
  <c r="J186" i="11" s="1"/>
  <c r="I196" i="11"/>
  <c r="I195" i="11" s="1"/>
  <c r="L191" i="11"/>
  <c r="K191" i="11"/>
  <c r="J191" i="11"/>
  <c r="I191" i="11"/>
  <c r="L190" i="11"/>
  <c r="K190" i="11"/>
  <c r="J190" i="11"/>
  <c r="I190" i="11"/>
  <c r="I186" i="11" s="1"/>
  <c r="L188" i="11"/>
  <c r="L187" i="11" s="1"/>
  <c r="L186" i="11" s="1"/>
  <c r="K188" i="11"/>
  <c r="J188" i="11"/>
  <c r="I188" i="11"/>
  <c r="K187" i="11"/>
  <c r="J187" i="11"/>
  <c r="I187" i="11"/>
  <c r="L180" i="11"/>
  <c r="L179" i="11" s="1"/>
  <c r="K180" i="11"/>
  <c r="K179" i="11" s="1"/>
  <c r="J180" i="11"/>
  <c r="J179" i="11" s="1"/>
  <c r="I180" i="11"/>
  <c r="I179" i="11" s="1"/>
  <c r="L175" i="11"/>
  <c r="K175" i="11"/>
  <c r="J175" i="11"/>
  <c r="I175" i="11"/>
  <c r="L174" i="11"/>
  <c r="K174" i="11"/>
  <c r="J174" i="11"/>
  <c r="I174" i="11"/>
  <c r="L171" i="11"/>
  <c r="K171" i="11"/>
  <c r="J171" i="11"/>
  <c r="I171" i="11"/>
  <c r="L170" i="11"/>
  <c r="L169" i="11" s="1"/>
  <c r="K170" i="11"/>
  <c r="K169" i="11" s="1"/>
  <c r="J170" i="11"/>
  <c r="J169" i="11" s="1"/>
  <c r="I170" i="11"/>
  <c r="I169" i="11" s="1"/>
  <c r="L166" i="11"/>
  <c r="L165" i="11" s="1"/>
  <c r="K166" i="11"/>
  <c r="K165" i="11" s="1"/>
  <c r="J166" i="11"/>
  <c r="J165" i="11" s="1"/>
  <c r="I166" i="11"/>
  <c r="I165" i="11" s="1"/>
  <c r="L161" i="11"/>
  <c r="K161" i="11"/>
  <c r="J161" i="11"/>
  <c r="I161" i="11"/>
  <c r="L160" i="11"/>
  <c r="L159" i="11" s="1"/>
  <c r="L158" i="11" s="1"/>
  <c r="K160" i="11"/>
  <c r="K159" i="11" s="1"/>
  <c r="K158" i="11" s="1"/>
  <c r="J160" i="11"/>
  <c r="J159" i="11" s="1"/>
  <c r="J158" i="11" s="1"/>
  <c r="I160" i="11"/>
  <c r="I159" i="11" s="1"/>
  <c r="I158" i="11" s="1"/>
  <c r="L155" i="11"/>
  <c r="L154" i="11" s="1"/>
  <c r="L153" i="11" s="1"/>
  <c r="K155" i="11"/>
  <c r="K154" i="11" s="1"/>
  <c r="K153" i="11" s="1"/>
  <c r="J155" i="11"/>
  <c r="J154" i="11" s="1"/>
  <c r="J153" i="11" s="1"/>
  <c r="I155" i="11"/>
  <c r="I154" i="11" s="1"/>
  <c r="I153" i="11" s="1"/>
  <c r="L151" i="11"/>
  <c r="L150" i="11" s="1"/>
  <c r="K151" i="11"/>
  <c r="K150" i="11" s="1"/>
  <c r="J151" i="11"/>
  <c r="J150" i="11" s="1"/>
  <c r="I151" i="11"/>
  <c r="I150" i="11" s="1"/>
  <c r="L147" i="11"/>
  <c r="K147" i="11"/>
  <c r="J147" i="11"/>
  <c r="I147" i="11"/>
  <c r="L146" i="11"/>
  <c r="L145" i="11" s="1"/>
  <c r="K146" i="11"/>
  <c r="K145" i="11" s="1"/>
  <c r="J146" i="11"/>
  <c r="J145" i="11" s="1"/>
  <c r="I146" i="11"/>
  <c r="I145" i="11" s="1"/>
  <c r="L142" i="11"/>
  <c r="K142" i="11"/>
  <c r="J142" i="11"/>
  <c r="I142" i="11"/>
  <c r="L141" i="11"/>
  <c r="L140" i="11" s="1"/>
  <c r="L139" i="11" s="1"/>
  <c r="K141" i="11"/>
  <c r="K140" i="11" s="1"/>
  <c r="K139" i="11" s="1"/>
  <c r="J141" i="11"/>
  <c r="J140" i="11" s="1"/>
  <c r="J139" i="11" s="1"/>
  <c r="I141" i="11"/>
  <c r="I140" i="11" s="1"/>
  <c r="I139" i="11" s="1"/>
  <c r="L137" i="11"/>
  <c r="L136" i="11" s="1"/>
  <c r="L135" i="11" s="1"/>
  <c r="K137" i="11"/>
  <c r="K136" i="11" s="1"/>
  <c r="K135" i="11" s="1"/>
  <c r="J137" i="11"/>
  <c r="J136" i="11" s="1"/>
  <c r="J135" i="11" s="1"/>
  <c r="I137" i="11"/>
  <c r="I136" i="11" s="1"/>
  <c r="I135" i="11" s="1"/>
  <c r="L133" i="11"/>
  <c r="L132" i="11" s="1"/>
  <c r="L131" i="11" s="1"/>
  <c r="K133" i="11"/>
  <c r="K132" i="11" s="1"/>
  <c r="K131" i="11" s="1"/>
  <c r="J133" i="11"/>
  <c r="J132" i="11" s="1"/>
  <c r="J131" i="11" s="1"/>
  <c r="I133" i="11"/>
  <c r="I132" i="11" s="1"/>
  <c r="I131" i="11" s="1"/>
  <c r="L129" i="11"/>
  <c r="L128" i="11" s="1"/>
  <c r="L127" i="11" s="1"/>
  <c r="K129" i="11"/>
  <c r="K128" i="11" s="1"/>
  <c r="K127" i="11" s="1"/>
  <c r="J129" i="11"/>
  <c r="J128" i="11" s="1"/>
  <c r="J127" i="11" s="1"/>
  <c r="I129" i="11"/>
  <c r="I128" i="11" s="1"/>
  <c r="I127" i="11" s="1"/>
  <c r="L125" i="11"/>
  <c r="L124" i="11" s="1"/>
  <c r="L123" i="11" s="1"/>
  <c r="K125" i="11"/>
  <c r="K124" i="11" s="1"/>
  <c r="K123" i="11" s="1"/>
  <c r="J125" i="11"/>
  <c r="J124" i="11" s="1"/>
  <c r="J123" i="11" s="1"/>
  <c r="I125" i="11"/>
  <c r="I124" i="11" s="1"/>
  <c r="I123" i="11" s="1"/>
  <c r="L121" i="11"/>
  <c r="L120" i="11" s="1"/>
  <c r="L119" i="11" s="1"/>
  <c r="K121" i="11"/>
  <c r="K120" i="11" s="1"/>
  <c r="K119" i="11" s="1"/>
  <c r="J121" i="11"/>
  <c r="J120" i="11" s="1"/>
  <c r="J119" i="11" s="1"/>
  <c r="I121" i="11"/>
  <c r="I120" i="11" s="1"/>
  <c r="I119" i="11" s="1"/>
  <c r="L116" i="11"/>
  <c r="L115" i="11" s="1"/>
  <c r="L114" i="11" s="1"/>
  <c r="L113" i="11" s="1"/>
  <c r="K116" i="11"/>
  <c r="K115" i="11" s="1"/>
  <c r="K114" i="11" s="1"/>
  <c r="K113" i="11" s="1"/>
  <c r="J116" i="11"/>
  <c r="J115" i="11" s="1"/>
  <c r="J114" i="11" s="1"/>
  <c r="J113" i="11" s="1"/>
  <c r="I116" i="11"/>
  <c r="I115" i="11" s="1"/>
  <c r="I114" i="11" s="1"/>
  <c r="L110" i="11"/>
  <c r="L109" i="11" s="1"/>
  <c r="K110" i="11"/>
  <c r="J110" i="11"/>
  <c r="I110" i="11"/>
  <c r="K109" i="11"/>
  <c r="J109" i="11"/>
  <c r="I109" i="11"/>
  <c r="L106" i="11"/>
  <c r="L105" i="11" s="1"/>
  <c r="L104" i="11" s="1"/>
  <c r="K106" i="11"/>
  <c r="K105" i="11" s="1"/>
  <c r="K104" i="11" s="1"/>
  <c r="J106" i="11"/>
  <c r="J105" i="11" s="1"/>
  <c r="J104" i="11" s="1"/>
  <c r="I106" i="11"/>
  <c r="I105" i="11" s="1"/>
  <c r="I104" i="11" s="1"/>
  <c r="L101" i="11"/>
  <c r="L100" i="11" s="1"/>
  <c r="L99" i="11" s="1"/>
  <c r="K101" i="11"/>
  <c r="K100" i="11" s="1"/>
  <c r="K99" i="11" s="1"/>
  <c r="J101" i="11"/>
  <c r="J100" i="11" s="1"/>
  <c r="J99" i="11" s="1"/>
  <c r="I101" i="11"/>
  <c r="I100" i="11" s="1"/>
  <c r="I99" i="11" s="1"/>
  <c r="L96" i="11"/>
  <c r="L95" i="11" s="1"/>
  <c r="L94" i="11" s="1"/>
  <c r="K96" i="11"/>
  <c r="K95" i="11" s="1"/>
  <c r="K94" i="11" s="1"/>
  <c r="J96" i="11"/>
  <c r="J95" i="11" s="1"/>
  <c r="J94" i="11" s="1"/>
  <c r="I96" i="11"/>
  <c r="I95" i="11" s="1"/>
  <c r="I94" i="11" s="1"/>
  <c r="L89" i="11"/>
  <c r="L88" i="11" s="1"/>
  <c r="L87" i="11" s="1"/>
  <c r="L86" i="11" s="1"/>
  <c r="K89" i="11"/>
  <c r="J89" i="11"/>
  <c r="I89" i="11"/>
  <c r="K88" i="11"/>
  <c r="J88" i="11"/>
  <c r="I88" i="11"/>
  <c r="K87" i="11"/>
  <c r="K86" i="11" s="1"/>
  <c r="J87" i="11"/>
  <c r="J86" i="11" s="1"/>
  <c r="I87" i="11"/>
  <c r="I86" i="11" s="1"/>
  <c r="L84" i="11"/>
  <c r="K84" i="11"/>
  <c r="J84" i="11"/>
  <c r="I84" i="11"/>
  <c r="L83" i="11"/>
  <c r="L82" i="11" s="1"/>
  <c r="K83" i="11"/>
  <c r="K82" i="11" s="1"/>
  <c r="J83" i="11"/>
  <c r="J82" i="11" s="1"/>
  <c r="I83" i="11"/>
  <c r="I82" i="11" s="1"/>
  <c r="L78" i="11"/>
  <c r="K78" i="11"/>
  <c r="J78" i="11"/>
  <c r="I78" i="11"/>
  <c r="L77" i="11"/>
  <c r="K77" i="11"/>
  <c r="J77" i="11"/>
  <c r="I77" i="11"/>
  <c r="L73" i="11"/>
  <c r="L72" i="11" s="1"/>
  <c r="K73" i="11"/>
  <c r="J73" i="11"/>
  <c r="I73" i="11"/>
  <c r="K72" i="11"/>
  <c r="J72" i="11"/>
  <c r="I72" i="11"/>
  <c r="L68" i="11"/>
  <c r="L67" i="11" s="1"/>
  <c r="K68" i="11"/>
  <c r="K67" i="11" s="1"/>
  <c r="K66" i="11" s="1"/>
  <c r="J68" i="11"/>
  <c r="J67" i="11" s="1"/>
  <c r="J66" i="11" s="1"/>
  <c r="J65" i="11" s="1"/>
  <c r="I68" i="11"/>
  <c r="I67" i="11" s="1"/>
  <c r="I66" i="11" s="1"/>
  <c r="I65" i="11" s="1"/>
  <c r="L49" i="11"/>
  <c r="L48" i="11" s="1"/>
  <c r="L47" i="11" s="1"/>
  <c r="L46" i="11" s="1"/>
  <c r="K49" i="11"/>
  <c r="J49" i="11"/>
  <c r="I49" i="11"/>
  <c r="K48" i="11"/>
  <c r="J48" i="11"/>
  <c r="I48" i="11"/>
  <c r="K47" i="11"/>
  <c r="K46" i="11" s="1"/>
  <c r="J47" i="11"/>
  <c r="J46" i="11" s="1"/>
  <c r="I47" i="11"/>
  <c r="I46" i="11" s="1"/>
  <c r="L44" i="11"/>
  <c r="K44" i="11"/>
  <c r="J44" i="11"/>
  <c r="I44" i="11"/>
  <c r="L43" i="11"/>
  <c r="L42" i="11" s="1"/>
  <c r="K43" i="11"/>
  <c r="K42" i="11" s="1"/>
  <c r="J43" i="11"/>
  <c r="J42" i="11" s="1"/>
  <c r="I43" i="11"/>
  <c r="I42" i="11" s="1"/>
  <c r="L40" i="11"/>
  <c r="K40" i="11"/>
  <c r="J40" i="11"/>
  <c r="I40" i="11"/>
  <c r="L38" i="11"/>
  <c r="L37" i="11" s="1"/>
  <c r="L36" i="11" s="1"/>
  <c r="K38" i="11"/>
  <c r="K37" i="11" s="1"/>
  <c r="K36" i="11" s="1"/>
  <c r="K35" i="11" s="1"/>
  <c r="J38" i="11"/>
  <c r="J37" i="11" s="1"/>
  <c r="J36" i="11" s="1"/>
  <c r="J35" i="11" s="1"/>
  <c r="I38" i="11"/>
  <c r="I37" i="11" s="1"/>
  <c r="I36" i="11" s="1"/>
  <c r="I35" i="11" s="1"/>
  <c r="L365" i="9"/>
  <c r="K365" i="9"/>
  <c r="J365" i="9"/>
  <c r="I365" i="9"/>
  <c r="L364" i="9"/>
  <c r="K364" i="9"/>
  <c r="J364" i="9"/>
  <c r="I364" i="9"/>
  <c r="L362" i="9"/>
  <c r="K362" i="9"/>
  <c r="K361" i="9" s="1"/>
  <c r="J362" i="9"/>
  <c r="J361" i="9" s="1"/>
  <c r="I362" i="9"/>
  <c r="I361" i="9" s="1"/>
  <c r="L361" i="9"/>
  <c r="L359" i="9"/>
  <c r="L358" i="9" s="1"/>
  <c r="K359" i="9"/>
  <c r="K358" i="9" s="1"/>
  <c r="J359" i="9"/>
  <c r="J358" i="9" s="1"/>
  <c r="I359" i="9"/>
  <c r="I358" i="9" s="1"/>
  <c r="L355" i="9"/>
  <c r="K355" i="9"/>
  <c r="J355" i="9"/>
  <c r="I355" i="9"/>
  <c r="L354" i="9"/>
  <c r="K354" i="9"/>
  <c r="J354" i="9"/>
  <c r="I354" i="9"/>
  <c r="L351" i="9"/>
  <c r="K351" i="9"/>
  <c r="K350" i="9" s="1"/>
  <c r="J351" i="9"/>
  <c r="J350" i="9" s="1"/>
  <c r="I351" i="9"/>
  <c r="I350" i="9" s="1"/>
  <c r="L350" i="9"/>
  <c r="L347" i="9"/>
  <c r="L346" i="9" s="1"/>
  <c r="L336" i="9" s="1"/>
  <c r="K347" i="9"/>
  <c r="K346" i="9" s="1"/>
  <c r="J347" i="9"/>
  <c r="J346" i="9" s="1"/>
  <c r="I347" i="9"/>
  <c r="I346" i="9" s="1"/>
  <c r="I336" i="9" s="1"/>
  <c r="L343" i="9"/>
  <c r="K343" i="9"/>
  <c r="J343" i="9"/>
  <c r="I343" i="9"/>
  <c r="L340" i="9"/>
  <c r="K340" i="9"/>
  <c r="J340" i="9"/>
  <c r="I340" i="9"/>
  <c r="L338" i="9"/>
  <c r="K338" i="9"/>
  <c r="K337" i="9" s="1"/>
  <c r="K336" i="9" s="1"/>
  <c r="J338" i="9"/>
  <c r="J337" i="9" s="1"/>
  <c r="J336" i="9" s="1"/>
  <c r="I338" i="9"/>
  <c r="I337" i="9" s="1"/>
  <c r="L337" i="9"/>
  <c r="L333" i="9"/>
  <c r="K333" i="9"/>
  <c r="K332" i="9" s="1"/>
  <c r="J333" i="9"/>
  <c r="J332" i="9" s="1"/>
  <c r="I333" i="9"/>
  <c r="I332" i="9" s="1"/>
  <c r="L332" i="9"/>
  <c r="L330" i="9"/>
  <c r="L329" i="9" s="1"/>
  <c r="K330" i="9"/>
  <c r="K329" i="9" s="1"/>
  <c r="J330" i="9"/>
  <c r="J329" i="9" s="1"/>
  <c r="I330" i="9"/>
  <c r="I329" i="9" s="1"/>
  <c r="L327" i="9"/>
  <c r="K327" i="9"/>
  <c r="J327" i="9"/>
  <c r="I327" i="9"/>
  <c r="L326" i="9"/>
  <c r="K326" i="9"/>
  <c r="J326" i="9"/>
  <c r="I326" i="9"/>
  <c r="L323" i="9"/>
  <c r="K323" i="9"/>
  <c r="K322" i="9" s="1"/>
  <c r="J323" i="9"/>
  <c r="J322" i="9" s="1"/>
  <c r="I323" i="9"/>
  <c r="I322" i="9" s="1"/>
  <c r="L322" i="9"/>
  <c r="L319" i="9"/>
  <c r="L318" i="9" s="1"/>
  <c r="K319" i="9"/>
  <c r="K318" i="9" s="1"/>
  <c r="J319" i="9"/>
  <c r="J318" i="9" s="1"/>
  <c r="I319" i="9"/>
  <c r="I318" i="9"/>
  <c r="L315" i="9"/>
  <c r="L314" i="9" s="1"/>
  <c r="K315" i="9"/>
  <c r="J315" i="9"/>
  <c r="I315" i="9"/>
  <c r="K314" i="9"/>
  <c r="J314" i="9"/>
  <c r="I314" i="9"/>
  <c r="L311" i="9"/>
  <c r="K311" i="9"/>
  <c r="J311" i="9"/>
  <c r="I311" i="9"/>
  <c r="L308" i="9"/>
  <c r="K308" i="9"/>
  <c r="J308" i="9"/>
  <c r="I308" i="9"/>
  <c r="L306" i="9"/>
  <c r="K306" i="9"/>
  <c r="K305" i="9" s="1"/>
  <c r="J306" i="9"/>
  <c r="J305" i="9" s="1"/>
  <c r="I306" i="9"/>
  <c r="I305" i="9" s="1"/>
  <c r="I304" i="9" s="1"/>
  <c r="L300" i="9"/>
  <c r="K300" i="9"/>
  <c r="K299" i="9" s="1"/>
  <c r="J300" i="9"/>
  <c r="J299" i="9" s="1"/>
  <c r="I300" i="9"/>
  <c r="I299" i="9" s="1"/>
  <c r="L299" i="9"/>
  <c r="L297" i="9"/>
  <c r="L296" i="9" s="1"/>
  <c r="K297" i="9"/>
  <c r="K296" i="9" s="1"/>
  <c r="J297" i="9"/>
  <c r="J296" i="9" s="1"/>
  <c r="I297" i="9"/>
  <c r="I296" i="9"/>
  <c r="L294" i="9"/>
  <c r="L293" i="9" s="1"/>
  <c r="K294" i="9"/>
  <c r="J294" i="9"/>
  <c r="I294" i="9"/>
  <c r="K293" i="9"/>
  <c r="J293" i="9"/>
  <c r="I293" i="9"/>
  <c r="L290" i="9"/>
  <c r="K290" i="9"/>
  <c r="K289" i="9" s="1"/>
  <c r="J290" i="9"/>
  <c r="J289" i="9" s="1"/>
  <c r="I290" i="9"/>
  <c r="I289" i="9" s="1"/>
  <c r="L289" i="9"/>
  <c r="L286" i="9"/>
  <c r="L285" i="9" s="1"/>
  <c r="K286" i="9"/>
  <c r="K285" i="9" s="1"/>
  <c r="J286" i="9"/>
  <c r="J285" i="9" s="1"/>
  <c r="I286" i="9"/>
  <c r="I285" i="9" s="1"/>
  <c r="L282" i="9"/>
  <c r="K282" i="9"/>
  <c r="J282" i="9"/>
  <c r="I282" i="9"/>
  <c r="L281" i="9"/>
  <c r="K281" i="9"/>
  <c r="J281" i="9"/>
  <c r="I281" i="9"/>
  <c r="L278" i="9"/>
  <c r="K278" i="9"/>
  <c r="J278" i="9"/>
  <c r="I278" i="9"/>
  <c r="L275" i="9"/>
  <c r="K275" i="9"/>
  <c r="J275" i="9"/>
  <c r="I275" i="9"/>
  <c r="L273" i="9"/>
  <c r="L272" i="9" s="1"/>
  <c r="K273" i="9"/>
  <c r="K272" i="9" s="1"/>
  <c r="K271" i="9" s="1"/>
  <c r="J273" i="9"/>
  <c r="J272" i="9" s="1"/>
  <c r="J271" i="9" s="1"/>
  <c r="I273" i="9"/>
  <c r="I272" i="9" s="1"/>
  <c r="L268" i="9"/>
  <c r="L267" i="9" s="1"/>
  <c r="K268" i="9"/>
  <c r="K267" i="9" s="1"/>
  <c r="J268" i="9"/>
  <c r="J267" i="9" s="1"/>
  <c r="I268" i="9"/>
  <c r="I267" i="9" s="1"/>
  <c r="L265" i="9"/>
  <c r="K265" i="9"/>
  <c r="J265" i="9"/>
  <c r="I265" i="9"/>
  <c r="L264" i="9"/>
  <c r="K264" i="9"/>
  <c r="J264" i="9"/>
  <c r="I264" i="9"/>
  <c r="L262" i="9"/>
  <c r="K262" i="9"/>
  <c r="K261" i="9" s="1"/>
  <c r="J262" i="9"/>
  <c r="J261" i="9" s="1"/>
  <c r="I262" i="9"/>
  <c r="I261" i="9" s="1"/>
  <c r="L261" i="9"/>
  <c r="L258" i="9"/>
  <c r="L257" i="9" s="1"/>
  <c r="K258" i="9"/>
  <c r="K257" i="9" s="1"/>
  <c r="J258" i="9"/>
  <c r="J257" i="9" s="1"/>
  <c r="I258" i="9"/>
  <c r="I257" i="9" s="1"/>
  <c r="L254" i="9"/>
  <c r="K254" i="9"/>
  <c r="J254" i="9"/>
  <c r="I254" i="9"/>
  <c r="L253" i="9"/>
  <c r="K253" i="9"/>
  <c r="J253" i="9"/>
  <c r="I253" i="9"/>
  <c r="L250" i="9"/>
  <c r="K250" i="9"/>
  <c r="K249" i="9" s="1"/>
  <c r="J250" i="9"/>
  <c r="J249" i="9" s="1"/>
  <c r="I250" i="9"/>
  <c r="I249" i="9" s="1"/>
  <c r="L249" i="9"/>
  <c r="L246" i="9"/>
  <c r="K246" i="9"/>
  <c r="J246" i="9"/>
  <c r="I246" i="9"/>
  <c r="L243" i="9"/>
  <c r="K243" i="9"/>
  <c r="J243" i="9"/>
  <c r="I243" i="9"/>
  <c r="L241" i="9"/>
  <c r="L240" i="9" s="1"/>
  <c r="L239" i="9" s="1"/>
  <c r="K241" i="9"/>
  <c r="J241" i="9"/>
  <c r="I241" i="9"/>
  <c r="K240" i="9"/>
  <c r="J240" i="9"/>
  <c r="I240" i="9"/>
  <c r="L234" i="9"/>
  <c r="L233" i="9" s="1"/>
  <c r="L232" i="9" s="1"/>
  <c r="K234" i="9"/>
  <c r="K233" i="9" s="1"/>
  <c r="K232" i="9" s="1"/>
  <c r="J234" i="9"/>
  <c r="J233" i="9" s="1"/>
  <c r="J232" i="9" s="1"/>
  <c r="I234" i="9"/>
  <c r="I233" i="9" s="1"/>
  <c r="I232" i="9" s="1"/>
  <c r="L230" i="9"/>
  <c r="L229" i="9" s="1"/>
  <c r="K230" i="9"/>
  <c r="K229" i="9" s="1"/>
  <c r="K228" i="9" s="1"/>
  <c r="J230" i="9"/>
  <c r="J229" i="9" s="1"/>
  <c r="J228" i="9" s="1"/>
  <c r="I230" i="9"/>
  <c r="I229" i="9" s="1"/>
  <c r="I228" i="9" s="1"/>
  <c r="L228" i="9"/>
  <c r="L221" i="9"/>
  <c r="L220" i="9" s="1"/>
  <c r="K221" i="9"/>
  <c r="K220" i="9" s="1"/>
  <c r="J221" i="9"/>
  <c r="J220" i="9" s="1"/>
  <c r="I221" i="9"/>
  <c r="I220" i="9"/>
  <c r="L218" i="9"/>
  <c r="K218" i="9"/>
  <c r="J218" i="9"/>
  <c r="I218" i="9"/>
  <c r="L217" i="9"/>
  <c r="K217" i="9"/>
  <c r="J217" i="9"/>
  <c r="I217" i="9"/>
  <c r="I216" i="9"/>
  <c r="L211" i="9"/>
  <c r="L210" i="9" s="1"/>
  <c r="L209" i="9" s="1"/>
  <c r="K211" i="9"/>
  <c r="J211" i="9"/>
  <c r="I211" i="9"/>
  <c r="K210" i="9"/>
  <c r="K209" i="9" s="1"/>
  <c r="J210" i="9"/>
  <c r="J209" i="9" s="1"/>
  <c r="I210" i="9"/>
  <c r="I209" i="9"/>
  <c r="L207" i="9"/>
  <c r="L206" i="9" s="1"/>
  <c r="K207" i="9"/>
  <c r="J207" i="9"/>
  <c r="I207" i="9"/>
  <c r="I206" i="9" s="1"/>
  <c r="K206" i="9"/>
  <c r="J206" i="9"/>
  <c r="L202" i="9"/>
  <c r="K202" i="9"/>
  <c r="K201" i="9" s="1"/>
  <c r="J202" i="9"/>
  <c r="J201" i="9" s="1"/>
  <c r="I202" i="9"/>
  <c r="L201" i="9"/>
  <c r="I201" i="9"/>
  <c r="L196" i="9"/>
  <c r="L195" i="9" s="1"/>
  <c r="K196" i="9"/>
  <c r="K195" i="9" s="1"/>
  <c r="J196" i="9"/>
  <c r="J195" i="9" s="1"/>
  <c r="I196" i="9"/>
  <c r="I195" i="9"/>
  <c r="L191" i="9"/>
  <c r="K191" i="9"/>
  <c r="J191" i="9"/>
  <c r="I191" i="9"/>
  <c r="L190" i="9"/>
  <c r="K190" i="9"/>
  <c r="K186" i="9" s="1"/>
  <c r="J190" i="9"/>
  <c r="J186" i="9" s="1"/>
  <c r="I190" i="9"/>
  <c r="L188" i="9"/>
  <c r="K188" i="9"/>
  <c r="K187" i="9" s="1"/>
  <c r="J188" i="9"/>
  <c r="J187" i="9" s="1"/>
  <c r="I188" i="9"/>
  <c r="I187" i="9" s="1"/>
  <c r="L187" i="9"/>
  <c r="L180" i="9"/>
  <c r="L179" i="9" s="1"/>
  <c r="K180" i="9"/>
  <c r="K179" i="9" s="1"/>
  <c r="J180" i="9"/>
  <c r="J179" i="9" s="1"/>
  <c r="I180" i="9"/>
  <c r="I179" i="9"/>
  <c r="L175" i="9"/>
  <c r="K175" i="9"/>
  <c r="J175" i="9"/>
  <c r="I175" i="9"/>
  <c r="I174" i="9" s="1"/>
  <c r="I173" i="9" s="1"/>
  <c r="L174" i="9"/>
  <c r="L173" i="9" s="1"/>
  <c r="K174" i="9"/>
  <c r="K173" i="9" s="1"/>
  <c r="J174" i="9"/>
  <c r="J173" i="9" s="1"/>
  <c r="L171" i="9"/>
  <c r="K171" i="9"/>
  <c r="J171" i="9"/>
  <c r="I171" i="9"/>
  <c r="L170" i="9"/>
  <c r="L169" i="9" s="1"/>
  <c r="K170" i="9"/>
  <c r="K169" i="9" s="1"/>
  <c r="J170" i="9"/>
  <c r="J169" i="9" s="1"/>
  <c r="I170" i="9"/>
  <c r="I169" i="9"/>
  <c r="L168" i="9"/>
  <c r="L166" i="9"/>
  <c r="L165" i="9" s="1"/>
  <c r="K166" i="9"/>
  <c r="K165" i="9" s="1"/>
  <c r="J166" i="9"/>
  <c r="J165" i="9" s="1"/>
  <c r="I166" i="9"/>
  <c r="I165" i="9"/>
  <c r="L161" i="9"/>
  <c r="K161" i="9"/>
  <c r="J161" i="9"/>
  <c r="I161" i="9"/>
  <c r="I160" i="9" s="1"/>
  <c r="I159" i="9" s="1"/>
  <c r="I158" i="9" s="1"/>
  <c r="L160" i="9"/>
  <c r="L159" i="9" s="1"/>
  <c r="L158" i="9" s="1"/>
  <c r="K160" i="9"/>
  <c r="K159" i="9" s="1"/>
  <c r="K158" i="9" s="1"/>
  <c r="J160" i="9"/>
  <c r="L155" i="9"/>
  <c r="L154" i="9" s="1"/>
  <c r="K155" i="9"/>
  <c r="K154" i="9" s="1"/>
  <c r="K153" i="9" s="1"/>
  <c r="J155" i="9"/>
  <c r="J154" i="9" s="1"/>
  <c r="J153" i="9" s="1"/>
  <c r="I155" i="9"/>
  <c r="I154" i="9"/>
  <c r="L153" i="9"/>
  <c r="I153" i="9"/>
  <c r="L151" i="9"/>
  <c r="L150" i="9" s="1"/>
  <c r="K151" i="9"/>
  <c r="K150" i="9" s="1"/>
  <c r="J151" i="9"/>
  <c r="J150" i="9" s="1"/>
  <c r="I151" i="9"/>
  <c r="I150" i="9"/>
  <c r="L147" i="9"/>
  <c r="K147" i="9"/>
  <c r="J147" i="9"/>
  <c r="I147" i="9"/>
  <c r="I146" i="9" s="1"/>
  <c r="I145" i="9" s="1"/>
  <c r="L146" i="9"/>
  <c r="L145" i="9" s="1"/>
  <c r="K146" i="9"/>
  <c r="K145" i="9" s="1"/>
  <c r="J146" i="9"/>
  <c r="J145" i="9" s="1"/>
  <c r="L142" i="9"/>
  <c r="K142" i="9"/>
  <c r="J142" i="9"/>
  <c r="I142" i="9"/>
  <c r="L141" i="9"/>
  <c r="L140" i="9" s="1"/>
  <c r="K141" i="9"/>
  <c r="K140" i="9" s="1"/>
  <c r="J141" i="9"/>
  <c r="J140" i="9" s="1"/>
  <c r="I141" i="9"/>
  <c r="I140" i="9"/>
  <c r="L139" i="9"/>
  <c r="L137" i="9"/>
  <c r="L136" i="9" s="1"/>
  <c r="K137" i="9"/>
  <c r="K136" i="9" s="1"/>
  <c r="K135" i="9" s="1"/>
  <c r="J137" i="9"/>
  <c r="J136" i="9" s="1"/>
  <c r="J135" i="9" s="1"/>
  <c r="I137" i="9"/>
  <c r="I136" i="9"/>
  <c r="L135" i="9"/>
  <c r="I135" i="9"/>
  <c r="L133" i="9"/>
  <c r="L132" i="9" s="1"/>
  <c r="L131" i="9" s="1"/>
  <c r="K133" i="9"/>
  <c r="K132" i="9" s="1"/>
  <c r="K131" i="9" s="1"/>
  <c r="J133" i="9"/>
  <c r="J132" i="9" s="1"/>
  <c r="J131" i="9" s="1"/>
  <c r="J113" i="9" s="1"/>
  <c r="I133" i="9"/>
  <c r="I132" i="9" s="1"/>
  <c r="I131" i="9" s="1"/>
  <c r="L129" i="9"/>
  <c r="L128" i="9" s="1"/>
  <c r="K129" i="9"/>
  <c r="K128" i="9" s="1"/>
  <c r="K127" i="9" s="1"/>
  <c r="J129" i="9"/>
  <c r="J128" i="9" s="1"/>
  <c r="J127" i="9" s="1"/>
  <c r="I129" i="9"/>
  <c r="I128" i="9"/>
  <c r="L127" i="9"/>
  <c r="I127" i="9"/>
  <c r="L125" i="9"/>
  <c r="L124" i="9" s="1"/>
  <c r="L123" i="9" s="1"/>
  <c r="K125" i="9"/>
  <c r="K124" i="9" s="1"/>
  <c r="K123" i="9" s="1"/>
  <c r="K113" i="9" s="1"/>
  <c r="J125" i="9"/>
  <c r="J124" i="9" s="1"/>
  <c r="J123" i="9" s="1"/>
  <c r="I125" i="9"/>
  <c r="I124" i="9"/>
  <c r="I123" i="9" s="1"/>
  <c r="L121" i="9"/>
  <c r="L120" i="9" s="1"/>
  <c r="K121" i="9"/>
  <c r="K120" i="9" s="1"/>
  <c r="K119" i="9" s="1"/>
  <c r="J121" i="9"/>
  <c r="J120" i="9" s="1"/>
  <c r="J119" i="9" s="1"/>
  <c r="I121" i="9"/>
  <c r="I120" i="9"/>
  <c r="L119" i="9"/>
  <c r="I119" i="9"/>
  <c r="L116" i="9"/>
  <c r="L115" i="9" s="1"/>
  <c r="K116" i="9"/>
  <c r="K115" i="9" s="1"/>
  <c r="K114" i="9" s="1"/>
  <c r="J116" i="9"/>
  <c r="J115" i="9" s="1"/>
  <c r="J114" i="9" s="1"/>
  <c r="I116" i="9"/>
  <c r="I115" i="9"/>
  <c r="L114" i="9"/>
  <c r="I114" i="9"/>
  <c r="L110" i="9"/>
  <c r="K110" i="9"/>
  <c r="K109" i="9" s="1"/>
  <c r="J110" i="9"/>
  <c r="J109" i="9" s="1"/>
  <c r="I110" i="9"/>
  <c r="I109" i="9" s="1"/>
  <c r="I104" i="9" s="1"/>
  <c r="L109" i="9"/>
  <c r="L106" i="9"/>
  <c r="L105" i="9" s="1"/>
  <c r="K106" i="9"/>
  <c r="K105" i="9" s="1"/>
  <c r="K104" i="9" s="1"/>
  <c r="J106" i="9"/>
  <c r="J105" i="9" s="1"/>
  <c r="J104" i="9" s="1"/>
  <c r="I106" i="9"/>
  <c r="I105" i="9"/>
  <c r="L104" i="9"/>
  <c r="L101" i="9"/>
  <c r="L100" i="9" s="1"/>
  <c r="K101" i="9"/>
  <c r="K100" i="9" s="1"/>
  <c r="K99" i="9" s="1"/>
  <c r="J101" i="9"/>
  <c r="J100" i="9" s="1"/>
  <c r="J99" i="9" s="1"/>
  <c r="I101" i="9"/>
  <c r="I100" i="9"/>
  <c r="L99" i="9"/>
  <c r="I99" i="9"/>
  <c r="L96" i="9"/>
  <c r="L95" i="9" s="1"/>
  <c r="L94" i="9" s="1"/>
  <c r="L93" i="9" s="1"/>
  <c r="K96" i="9"/>
  <c r="K95" i="9" s="1"/>
  <c r="K94" i="9" s="1"/>
  <c r="K93" i="9" s="1"/>
  <c r="J96" i="9"/>
  <c r="J95" i="9" s="1"/>
  <c r="J94" i="9" s="1"/>
  <c r="J93" i="9" s="1"/>
  <c r="I96" i="9"/>
  <c r="I95" i="9"/>
  <c r="I94" i="9" s="1"/>
  <c r="I93" i="9" s="1"/>
  <c r="L89" i="9"/>
  <c r="K89" i="9"/>
  <c r="K88" i="9" s="1"/>
  <c r="K87" i="9" s="1"/>
  <c r="K86" i="9" s="1"/>
  <c r="J89" i="9"/>
  <c r="J88" i="9" s="1"/>
  <c r="J87" i="9" s="1"/>
  <c r="J86" i="9" s="1"/>
  <c r="I89" i="9"/>
  <c r="L88" i="9"/>
  <c r="L87" i="9" s="1"/>
  <c r="L86" i="9" s="1"/>
  <c r="I88" i="9"/>
  <c r="I87" i="9" s="1"/>
  <c r="I86" i="9" s="1"/>
  <c r="L84" i="9"/>
  <c r="K84" i="9"/>
  <c r="J84" i="9"/>
  <c r="I84" i="9"/>
  <c r="I83" i="9" s="1"/>
  <c r="I82" i="9" s="1"/>
  <c r="L83" i="9"/>
  <c r="L82" i="9" s="1"/>
  <c r="K83" i="9"/>
  <c r="K82" i="9" s="1"/>
  <c r="J83" i="9"/>
  <c r="J82" i="9" s="1"/>
  <c r="L78" i="9"/>
  <c r="K78" i="9"/>
  <c r="J78" i="9"/>
  <c r="I78" i="9"/>
  <c r="L77" i="9"/>
  <c r="K77" i="9"/>
  <c r="J77" i="9"/>
  <c r="I77" i="9"/>
  <c r="L73" i="9"/>
  <c r="K73" i="9"/>
  <c r="K72" i="9" s="1"/>
  <c r="J73" i="9"/>
  <c r="J72" i="9" s="1"/>
  <c r="I73" i="9"/>
  <c r="L72" i="9"/>
  <c r="I72" i="9"/>
  <c r="L68" i="9"/>
  <c r="L67" i="9" s="1"/>
  <c r="K68" i="9"/>
  <c r="K67" i="9" s="1"/>
  <c r="J68" i="9"/>
  <c r="J67" i="9" s="1"/>
  <c r="I68" i="9"/>
  <c r="I67" i="9"/>
  <c r="L66" i="9"/>
  <c r="I66" i="9"/>
  <c r="L65" i="9"/>
  <c r="L49" i="9"/>
  <c r="K49" i="9"/>
  <c r="K48" i="9" s="1"/>
  <c r="J49" i="9"/>
  <c r="J48" i="9" s="1"/>
  <c r="I49" i="9"/>
  <c r="L48" i="9"/>
  <c r="I48" i="9"/>
  <c r="I47" i="9" s="1"/>
  <c r="I46" i="9" s="1"/>
  <c r="L47" i="9"/>
  <c r="L46" i="9" s="1"/>
  <c r="K47" i="9"/>
  <c r="K46" i="9" s="1"/>
  <c r="J47" i="9"/>
  <c r="J46" i="9" s="1"/>
  <c r="L44" i="9"/>
  <c r="K44" i="9"/>
  <c r="J44" i="9"/>
  <c r="I44" i="9"/>
  <c r="L43" i="9"/>
  <c r="L42" i="9" s="1"/>
  <c r="K43" i="9"/>
  <c r="K42" i="9" s="1"/>
  <c r="J43" i="9"/>
  <c r="J42" i="9" s="1"/>
  <c r="I43" i="9"/>
  <c r="I42" i="9"/>
  <c r="L40" i="9"/>
  <c r="K40" i="9"/>
  <c r="J40" i="9"/>
  <c r="I40" i="9"/>
  <c r="L38" i="9"/>
  <c r="L37" i="9" s="1"/>
  <c r="K38" i="9"/>
  <c r="K37" i="9" s="1"/>
  <c r="K36" i="9" s="1"/>
  <c r="J38" i="9"/>
  <c r="J37" i="9" s="1"/>
  <c r="J36" i="9" s="1"/>
  <c r="J35" i="9" s="1"/>
  <c r="I38" i="9"/>
  <c r="I37" i="9"/>
  <c r="L36" i="9"/>
  <c r="I36" i="9"/>
  <c r="I35" i="9" s="1"/>
  <c r="L35" i="9"/>
  <c r="K35" i="9"/>
  <c r="L365" i="8"/>
  <c r="K365" i="8"/>
  <c r="J365" i="8"/>
  <c r="I365" i="8"/>
  <c r="L364" i="8"/>
  <c r="K364" i="8"/>
  <c r="J364" i="8"/>
  <c r="I364" i="8"/>
  <c r="L362" i="8"/>
  <c r="L361" i="8" s="1"/>
  <c r="K362" i="8"/>
  <c r="J362" i="8"/>
  <c r="I362" i="8"/>
  <c r="K361" i="8"/>
  <c r="J361" i="8"/>
  <c r="I361" i="8"/>
  <c r="L359" i="8"/>
  <c r="L358" i="8" s="1"/>
  <c r="K359" i="8"/>
  <c r="K358" i="8" s="1"/>
  <c r="J359" i="8"/>
  <c r="J358" i="8" s="1"/>
  <c r="I359" i="8"/>
  <c r="I358" i="8" s="1"/>
  <c r="L355" i="8"/>
  <c r="K355" i="8"/>
  <c r="J355" i="8"/>
  <c r="I355" i="8"/>
  <c r="L354" i="8"/>
  <c r="K354" i="8"/>
  <c r="J354" i="8"/>
  <c r="I354" i="8"/>
  <c r="L351" i="8"/>
  <c r="L350" i="8" s="1"/>
  <c r="K351" i="8"/>
  <c r="J351" i="8"/>
  <c r="I351" i="8"/>
  <c r="K350" i="8"/>
  <c r="J350" i="8"/>
  <c r="I350" i="8"/>
  <c r="L347" i="8"/>
  <c r="L346" i="8" s="1"/>
  <c r="K347" i="8"/>
  <c r="K346" i="8" s="1"/>
  <c r="K336" i="8" s="1"/>
  <c r="J347" i="8"/>
  <c r="J346" i="8" s="1"/>
  <c r="J336" i="8" s="1"/>
  <c r="I347" i="8"/>
  <c r="I346" i="8" s="1"/>
  <c r="I336" i="8" s="1"/>
  <c r="L343" i="8"/>
  <c r="K343" i="8"/>
  <c r="J343" i="8"/>
  <c r="I343" i="8"/>
  <c r="L340" i="8"/>
  <c r="K340" i="8"/>
  <c r="J340" i="8"/>
  <c r="I340" i="8"/>
  <c r="L338" i="8"/>
  <c r="L337" i="8" s="1"/>
  <c r="L336" i="8" s="1"/>
  <c r="K338" i="8"/>
  <c r="J338" i="8"/>
  <c r="I338" i="8"/>
  <c r="K337" i="8"/>
  <c r="J337" i="8"/>
  <c r="I337" i="8"/>
  <c r="L333" i="8"/>
  <c r="L332" i="8" s="1"/>
  <c r="K333" i="8"/>
  <c r="J333" i="8"/>
  <c r="I333" i="8"/>
  <c r="K332" i="8"/>
  <c r="J332" i="8"/>
  <c r="I332" i="8"/>
  <c r="L330" i="8"/>
  <c r="L329" i="8" s="1"/>
  <c r="K330" i="8"/>
  <c r="K329" i="8" s="1"/>
  <c r="J330" i="8"/>
  <c r="J329" i="8" s="1"/>
  <c r="I330" i="8"/>
  <c r="I329" i="8" s="1"/>
  <c r="L327" i="8"/>
  <c r="K327" i="8"/>
  <c r="J327" i="8"/>
  <c r="I327" i="8"/>
  <c r="L326" i="8"/>
  <c r="K326" i="8"/>
  <c r="J326" i="8"/>
  <c r="I326" i="8"/>
  <c r="L323" i="8"/>
  <c r="L322" i="8" s="1"/>
  <c r="K323" i="8"/>
  <c r="J323" i="8"/>
  <c r="I323" i="8"/>
  <c r="K322" i="8"/>
  <c r="J322" i="8"/>
  <c r="I322" i="8"/>
  <c r="L319" i="8"/>
  <c r="L318" i="8" s="1"/>
  <c r="K319" i="8"/>
  <c r="K318" i="8" s="1"/>
  <c r="J319" i="8"/>
  <c r="J318" i="8" s="1"/>
  <c r="I319" i="8"/>
  <c r="I318" i="8" s="1"/>
  <c r="L315" i="8"/>
  <c r="K315" i="8"/>
  <c r="J315" i="8"/>
  <c r="I315" i="8"/>
  <c r="L314" i="8"/>
  <c r="K314" i="8"/>
  <c r="J314" i="8"/>
  <c r="I314" i="8"/>
  <c r="L311" i="8"/>
  <c r="K311" i="8"/>
  <c r="J311" i="8"/>
  <c r="I311" i="8"/>
  <c r="L308" i="8"/>
  <c r="K308" i="8"/>
  <c r="J308" i="8"/>
  <c r="I308" i="8"/>
  <c r="L306" i="8"/>
  <c r="L305" i="8" s="1"/>
  <c r="K306" i="8"/>
  <c r="K305" i="8" s="1"/>
  <c r="J306" i="8"/>
  <c r="J305" i="8" s="1"/>
  <c r="I306" i="8"/>
  <c r="I305" i="8" s="1"/>
  <c r="L300" i="8"/>
  <c r="L299" i="8" s="1"/>
  <c r="K300" i="8"/>
  <c r="J300" i="8"/>
  <c r="I300" i="8"/>
  <c r="K299" i="8"/>
  <c r="J299" i="8"/>
  <c r="I299" i="8"/>
  <c r="L297" i="8"/>
  <c r="L296" i="8" s="1"/>
  <c r="K297" i="8"/>
  <c r="K296" i="8" s="1"/>
  <c r="J297" i="8"/>
  <c r="J296" i="8" s="1"/>
  <c r="I297" i="8"/>
  <c r="I296" i="8" s="1"/>
  <c r="L294" i="8"/>
  <c r="K294" i="8"/>
  <c r="J294" i="8"/>
  <c r="I294" i="8"/>
  <c r="L293" i="8"/>
  <c r="K293" i="8"/>
  <c r="J293" i="8"/>
  <c r="I293" i="8"/>
  <c r="L290" i="8"/>
  <c r="L289" i="8" s="1"/>
  <c r="K290" i="8"/>
  <c r="J290" i="8"/>
  <c r="I290" i="8"/>
  <c r="K289" i="8"/>
  <c r="J289" i="8"/>
  <c r="I289" i="8"/>
  <c r="L286" i="8"/>
  <c r="L285" i="8" s="1"/>
  <c r="K286" i="8"/>
  <c r="K285" i="8" s="1"/>
  <c r="J286" i="8"/>
  <c r="J285" i="8" s="1"/>
  <c r="I286" i="8"/>
  <c r="I285" i="8" s="1"/>
  <c r="L282" i="8"/>
  <c r="K282" i="8"/>
  <c r="J282" i="8"/>
  <c r="I282" i="8"/>
  <c r="L281" i="8"/>
  <c r="K281" i="8"/>
  <c r="J281" i="8"/>
  <c r="I281" i="8"/>
  <c r="L278" i="8"/>
  <c r="K278" i="8"/>
  <c r="J278" i="8"/>
  <c r="I278" i="8"/>
  <c r="L275" i="8"/>
  <c r="K275" i="8"/>
  <c r="J275" i="8"/>
  <c r="I275" i="8"/>
  <c r="L273" i="8"/>
  <c r="L272" i="8" s="1"/>
  <c r="K273" i="8"/>
  <c r="K272" i="8" s="1"/>
  <c r="J273" i="8"/>
  <c r="J272" i="8" s="1"/>
  <c r="I273" i="8"/>
  <c r="I272" i="8" s="1"/>
  <c r="L268" i="8"/>
  <c r="L267" i="8" s="1"/>
  <c r="K268" i="8"/>
  <c r="K267" i="8" s="1"/>
  <c r="J268" i="8"/>
  <c r="J267" i="8" s="1"/>
  <c r="I268" i="8"/>
  <c r="I267" i="8" s="1"/>
  <c r="L265" i="8"/>
  <c r="K265" i="8"/>
  <c r="J265" i="8"/>
  <c r="I265" i="8"/>
  <c r="L264" i="8"/>
  <c r="K264" i="8"/>
  <c r="J264" i="8"/>
  <c r="I264" i="8"/>
  <c r="L262" i="8"/>
  <c r="L261" i="8" s="1"/>
  <c r="K262" i="8"/>
  <c r="J262" i="8"/>
  <c r="I262" i="8"/>
  <c r="K261" i="8"/>
  <c r="J261" i="8"/>
  <c r="I261" i="8"/>
  <c r="L258" i="8"/>
  <c r="L257" i="8" s="1"/>
  <c r="K258" i="8"/>
  <c r="K257" i="8" s="1"/>
  <c r="J258" i="8"/>
  <c r="J257" i="8" s="1"/>
  <c r="I258" i="8"/>
  <c r="I257" i="8" s="1"/>
  <c r="L254" i="8"/>
  <c r="K254" i="8"/>
  <c r="J254" i="8"/>
  <c r="I254" i="8"/>
  <c r="L253" i="8"/>
  <c r="K253" i="8"/>
  <c r="J253" i="8"/>
  <c r="I253" i="8"/>
  <c r="L250" i="8"/>
  <c r="L249" i="8" s="1"/>
  <c r="K250" i="8"/>
  <c r="J250" i="8"/>
  <c r="I250" i="8"/>
  <c r="K249" i="8"/>
  <c r="J249" i="8"/>
  <c r="I249" i="8"/>
  <c r="L246" i="8"/>
  <c r="K246" i="8"/>
  <c r="J246" i="8"/>
  <c r="I246" i="8"/>
  <c r="L243" i="8"/>
  <c r="K243" i="8"/>
  <c r="J243" i="8"/>
  <c r="I243" i="8"/>
  <c r="L241" i="8"/>
  <c r="K241" i="8"/>
  <c r="J241" i="8"/>
  <c r="I241" i="8"/>
  <c r="L240" i="8"/>
  <c r="L239" i="8" s="1"/>
  <c r="K240" i="8"/>
  <c r="J240" i="8"/>
  <c r="I240" i="8"/>
  <c r="L234" i="8"/>
  <c r="L233" i="8" s="1"/>
  <c r="L232" i="8" s="1"/>
  <c r="K234" i="8"/>
  <c r="K233" i="8" s="1"/>
  <c r="K232" i="8" s="1"/>
  <c r="J234" i="8"/>
  <c r="J233" i="8" s="1"/>
  <c r="J232" i="8" s="1"/>
  <c r="I234" i="8"/>
  <c r="I233" i="8" s="1"/>
  <c r="I232" i="8" s="1"/>
  <c r="L230" i="8"/>
  <c r="L229" i="8" s="1"/>
  <c r="L228" i="8" s="1"/>
  <c r="K230" i="8"/>
  <c r="K229" i="8" s="1"/>
  <c r="K228" i="8" s="1"/>
  <c r="J230" i="8"/>
  <c r="J229" i="8" s="1"/>
  <c r="J228" i="8" s="1"/>
  <c r="I230" i="8"/>
  <c r="I229" i="8" s="1"/>
  <c r="I228" i="8" s="1"/>
  <c r="L221" i="8"/>
  <c r="L220" i="8" s="1"/>
  <c r="K221" i="8"/>
  <c r="K220" i="8" s="1"/>
  <c r="J221" i="8"/>
  <c r="J220" i="8" s="1"/>
  <c r="I221" i="8"/>
  <c r="I220" i="8" s="1"/>
  <c r="L218" i="8"/>
  <c r="K218" i="8"/>
  <c r="J218" i="8"/>
  <c r="I218" i="8"/>
  <c r="L217" i="8"/>
  <c r="K217" i="8"/>
  <c r="J217" i="8"/>
  <c r="J216" i="8" s="1"/>
  <c r="I217" i="8"/>
  <c r="I216" i="8" s="1"/>
  <c r="L211" i="8"/>
  <c r="K211" i="8"/>
  <c r="J211" i="8"/>
  <c r="I211" i="8"/>
  <c r="L210" i="8"/>
  <c r="L209" i="8" s="1"/>
  <c r="K210" i="8"/>
  <c r="K209" i="8" s="1"/>
  <c r="J210" i="8"/>
  <c r="J209" i="8" s="1"/>
  <c r="I210" i="8"/>
  <c r="I209" i="8" s="1"/>
  <c r="L207" i="8"/>
  <c r="K207" i="8"/>
  <c r="J207" i="8"/>
  <c r="I207" i="8"/>
  <c r="L206" i="8"/>
  <c r="K206" i="8"/>
  <c r="J206" i="8"/>
  <c r="I206" i="8"/>
  <c r="L202" i="8"/>
  <c r="L201" i="8" s="1"/>
  <c r="K202" i="8"/>
  <c r="J202" i="8"/>
  <c r="I202" i="8"/>
  <c r="K201" i="8"/>
  <c r="J201" i="8"/>
  <c r="I201" i="8"/>
  <c r="L196" i="8"/>
  <c r="L195" i="8" s="1"/>
  <c r="K196" i="8"/>
  <c r="K195" i="8" s="1"/>
  <c r="K186" i="8" s="1"/>
  <c r="J196" i="8"/>
  <c r="J195" i="8" s="1"/>
  <c r="I196" i="8"/>
  <c r="I195" i="8" s="1"/>
  <c r="I186" i="8" s="1"/>
  <c r="L191" i="8"/>
  <c r="K191" i="8"/>
  <c r="J191" i="8"/>
  <c r="I191" i="8"/>
  <c r="L190" i="8"/>
  <c r="K190" i="8"/>
  <c r="J190" i="8"/>
  <c r="I190" i="8"/>
  <c r="L188" i="8"/>
  <c r="L187" i="8" s="1"/>
  <c r="L186" i="8" s="1"/>
  <c r="K188" i="8"/>
  <c r="J188" i="8"/>
  <c r="I188" i="8"/>
  <c r="K187" i="8"/>
  <c r="J187" i="8"/>
  <c r="I187" i="8"/>
  <c r="L180" i="8"/>
  <c r="L179" i="8" s="1"/>
  <c r="K180" i="8"/>
  <c r="K179" i="8" s="1"/>
  <c r="J180" i="8"/>
  <c r="J179" i="8" s="1"/>
  <c r="I180" i="8"/>
  <c r="I179" i="8" s="1"/>
  <c r="L175" i="8"/>
  <c r="K175" i="8"/>
  <c r="J175" i="8"/>
  <c r="I175" i="8"/>
  <c r="L174" i="8"/>
  <c r="L173" i="8" s="1"/>
  <c r="K174" i="8"/>
  <c r="J174" i="8"/>
  <c r="I174" i="8"/>
  <c r="L171" i="8"/>
  <c r="K171" i="8"/>
  <c r="J171" i="8"/>
  <c r="I171" i="8"/>
  <c r="L170" i="8"/>
  <c r="L169" i="8" s="1"/>
  <c r="L168" i="8" s="1"/>
  <c r="K170" i="8"/>
  <c r="K169" i="8" s="1"/>
  <c r="J170" i="8"/>
  <c r="J169" i="8" s="1"/>
  <c r="I170" i="8"/>
  <c r="I169" i="8" s="1"/>
  <c r="L166" i="8"/>
  <c r="L165" i="8" s="1"/>
  <c r="K166" i="8"/>
  <c r="K165" i="8" s="1"/>
  <c r="J166" i="8"/>
  <c r="J165" i="8" s="1"/>
  <c r="I166" i="8"/>
  <c r="I165" i="8" s="1"/>
  <c r="L161" i="8"/>
  <c r="K161" i="8"/>
  <c r="J161" i="8"/>
  <c r="I161" i="8"/>
  <c r="L160" i="8"/>
  <c r="L159" i="8" s="1"/>
  <c r="L158" i="8" s="1"/>
  <c r="K160" i="8"/>
  <c r="K159" i="8" s="1"/>
  <c r="K158" i="8" s="1"/>
  <c r="J160" i="8"/>
  <c r="J159" i="8" s="1"/>
  <c r="J158" i="8" s="1"/>
  <c r="I160" i="8"/>
  <c r="I159" i="8" s="1"/>
  <c r="I158" i="8" s="1"/>
  <c r="L155" i="8"/>
  <c r="L154" i="8" s="1"/>
  <c r="L153" i="8" s="1"/>
  <c r="K155" i="8"/>
  <c r="K154" i="8" s="1"/>
  <c r="K153" i="8" s="1"/>
  <c r="J155" i="8"/>
  <c r="J154" i="8" s="1"/>
  <c r="J153" i="8" s="1"/>
  <c r="I155" i="8"/>
  <c r="I154" i="8" s="1"/>
  <c r="I153" i="8" s="1"/>
  <c r="L151" i="8"/>
  <c r="L150" i="8" s="1"/>
  <c r="K151" i="8"/>
  <c r="K150" i="8" s="1"/>
  <c r="J151" i="8"/>
  <c r="J150" i="8" s="1"/>
  <c r="I151" i="8"/>
  <c r="I150" i="8" s="1"/>
  <c r="L147" i="8"/>
  <c r="K147" i="8"/>
  <c r="J147" i="8"/>
  <c r="I147" i="8"/>
  <c r="L146" i="8"/>
  <c r="L145" i="8" s="1"/>
  <c r="K146" i="8"/>
  <c r="K145" i="8" s="1"/>
  <c r="J146" i="8"/>
  <c r="J145" i="8" s="1"/>
  <c r="I146" i="8"/>
  <c r="I145" i="8" s="1"/>
  <c r="L142" i="8"/>
  <c r="K142" i="8"/>
  <c r="J142" i="8"/>
  <c r="I142" i="8"/>
  <c r="L141" i="8"/>
  <c r="L140" i="8" s="1"/>
  <c r="L139" i="8" s="1"/>
  <c r="K141" i="8"/>
  <c r="K140" i="8" s="1"/>
  <c r="K139" i="8" s="1"/>
  <c r="J141" i="8"/>
  <c r="J140" i="8" s="1"/>
  <c r="J139" i="8" s="1"/>
  <c r="I141" i="8"/>
  <c r="I140" i="8" s="1"/>
  <c r="I139" i="8" s="1"/>
  <c r="L137" i="8"/>
  <c r="L136" i="8" s="1"/>
  <c r="L135" i="8" s="1"/>
  <c r="K137" i="8"/>
  <c r="K136" i="8" s="1"/>
  <c r="K135" i="8" s="1"/>
  <c r="J137" i="8"/>
  <c r="J136" i="8" s="1"/>
  <c r="J135" i="8" s="1"/>
  <c r="I137" i="8"/>
  <c r="I136" i="8" s="1"/>
  <c r="I135" i="8" s="1"/>
  <c r="L133" i="8"/>
  <c r="L132" i="8" s="1"/>
  <c r="L131" i="8" s="1"/>
  <c r="K133" i="8"/>
  <c r="K132" i="8" s="1"/>
  <c r="K131" i="8" s="1"/>
  <c r="J133" i="8"/>
  <c r="J132" i="8" s="1"/>
  <c r="J131" i="8" s="1"/>
  <c r="I133" i="8"/>
  <c r="I132" i="8" s="1"/>
  <c r="I131" i="8" s="1"/>
  <c r="L129" i="8"/>
  <c r="L128" i="8" s="1"/>
  <c r="L127" i="8" s="1"/>
  <c r="K129" i="8"/>
  <c r="K128" i="8" s="1"/>
  <c r="K127" i="8" s="1"/>
  <c r="J129" i="8"/>
  <c r="J128" i="8" s="1"/>
  <c r="J127" i="8" s="1"/>
  <c r="I129" i="8"/>
  <c r="I128" i="8" s="1"/>
  <c r="I127" i="8" s="1"/>
  <c r="L125" i="8"/>
  <c r="L124" i="8" s="1"/>
  <c r="L123" i="8" s="1"/>
  <c r="K125" i="8"/>
  <c r="K124" i="8" s="1"/>
  <c r="K123" i="8" s="1"/>
  <c r="J125" i="8"/>
  <c r="J124" i="8" s="1"/>
  <c r="J123" i="8" s="1"/>
  <c r="I125" i="8"/>
  <c r="I124" i="8" s="1"/>
  <c r="I123" i="8" s="1"/>
  <c r="L121" i="8"/>
  <c r="L120" i="8" s="1"/>
  <c r="L119" i="8" s="1"/>
  <c r="K121" i="8"/>
  <c r="K120" i="8" s="1"/>
  <c r="K119" i="8" s="1"/>
  <c r="J121" i="8"/>
  <c r="J120" i="8" s="1"/>
  <c r="J119" i="8" s="1"/>
  <c r="I121" i="8"/>
  <c r="I120" i="8" s="1"/>
  <c r="I119" i="8" s="1"/>
  <c r="L116" i="8"/>
  <c r="L115" i="8" s="1"/>
  <c r="L114" i="8" s="1"/>
  <c r="L113" i="8" s="1"/>
  <c r="K116" i="8"/>
  <c r="K115" i="8" s="1"/>
  <c r="K114" i="8" s="1"/>
  <c r="K113" i="8" s="1"/>
  <c r="J116" i="8"/>
  <c r="J115" i="8" s="1"/>
  <c r="J114" i="8" s="1"/>
  <c r="I116" i="8"/>
  <c r="I115" i="8" s="1"/>
  <c r="I114" i="8" s="1"/>
  <c r="I113" i="8" s="1"/>
  <c r="L110" i="8"/>
  <c r="L109" i="8" s="1"/>
  <c r="K110" i="8"/>
  <c r="J110" i="8"/>
  <c r="I110" i="8"/>
  <c r="K109" i="8"/>
  <c r="J109" i="8"/>
  <c r="I109" i="8"/>
  <c r="L106" i="8"/>
  <c r="L105" i="8" s="1"/>
  <c r="K106" i="8"/>
  <c r="K105" i="8" s="1"/>
  <c r="K104" i="8" s="1"/>
  <c r="J106" i="8"/>
  <c r="J105" i="8" s="1"/>
  <c r="J104" i="8" s="1"/>
  <c r="I106" i="8"/>
  <c r="I105" i="8" s="1"/>
  <c r="I104" i="8" s="1"/>
  <c r="L101" i="8"/>
  <c r="L100" i="8" s="1"/>
  <c r="L99" i="8" s="1"/>
  <c r="K101" i="8"/>
  <c r="K100" i="8" s="1"/>
  <c r="K99" i="8" s="1"/>
  <c r="J101" i="8"/>
  <c r="J100" i="8" s="1"/>
  <c r="J99" i="8" s="1"/>
  <c r="I101" i="8"/>
  <c r="I100" i="8" s="1"/>
  <c r="I99" i="8" s="1"/>
  <c r="L96" i="8"/>
  <c r="L95" i="8" s="1"/>
  <c r="L94" i="8" s="1"/>
  <c r="K96" i="8"/>
  <c r="K95" i="8" s="1"/>
  <c r="K94" i="8" s="1"/>
  <c r="J96" i="8"/>
  <c r="J95" i="8" s="1"/>
  <c r="J94" i="8" s="1"/>
  <c r="I96" i="8"/>
  <c r="I95" i="8" s="1"/>
  <c r="I94" i="8" s="1"/>
  <c r="L89" i="8"/>
  <c r="L88" i="8" s="1"/>
  <c r="L87" i="8" s="1"/>
  <c r="L86" i="8" s="1"/>
  <c r="K89" i="8"/>
  <c r="J89" i="8"/>
  <c r="I89" i="8"/>
  <c r="K88" i="8"/>
  <c r="J88" i="8"/>
  <c r="I88" i="8"/>
  <c r="K87" i="8"/>
  <c r="K86" i="8" s="1"/>
  <c r="J87" i="8"/>
  <c r="J86" i="8" s="1"/>
  <c r="I87" i="8"/>
  <c r="I86" i="8" s="1"/>
  <c r="L84" i="8"/>
  <c r="K84" i="8"/>
  <c r="J84" i="8"/>
  <c r="I84" i="8"/>
  <c r="L83" i="8"/>
  <c r="L82" i="8" s="1"/>
  <c r="K83" i="8"/>
  <c r="K82" i="8" s="1"/>
  <c r="J83" i="8"/>
  <c r="J82" i="8" s="1"/>
  <c r="I83" i="8"/>
  <c r="I82" i="8" s="1"/>
  <c r="L78" i="8"/>
  <c r="K78" i="8"/>
  <c r="J78" i="8"/>
  <c r="I78" i="8"/>
  <c r="L77" i="8"/>
  <c r="K77" i="8"/>
  <c r="J77" i="8"/>
  <c r="I77" i="8"/>
  <c r="L73" i="8"/>
  <c r="L72" i="8" s="1"/>
  <c r="K73" i="8"/>
  <c r="J73" i="8"/>
  <c r="I73" i="8"/>
  <c r="K72" i="8"/>
  <c r="J72" i="8"/>
  <c r="I72" i="8"/>
  <c r="L68" i="8"/>
  <c r="L67" i="8" s="1"/>
  <c r="K68" i="8"/>
  <c r="K67" i="8" s="1"/>
  <c r="K66" i="8" s="1"/>
  <c r="J68" i="8"/>
  <c r="J67" i="8" s="1"/>
  <c r="J66" i="8" s="1"/>
  <c r="I68" i="8"/>
  <c r="I67" i="8" s="1"/>
  <c r="I66" i="8" s="1"/>
  <c r="L49" i="8"/>
  <c r="L48" i="8" s="1"/>
  <c r="L47" i="8" s="1"/>
  <c r="L46" i="8" s="1"/>
  <c r="K49" i="8"/>
  <c r="J49" i="8"/>
  <c r="I49" i="8"/>
  <c r="K48" i="8"/>
  <c r="J48" i="8"/>
  <c r="I48" i="8"/>
  <c r="K47" i="8"/>
  <c r="K46" i="8" s="1"/>
  <c r="J47" i="8"/>
  <c r="J46" i="8" s="1"/>
  <c r="I47" i="8"/>
  <c r="I46" i="8" s="1"/>
  <c r="L44" i="8"/>
  <c r="K44" i="8"/>
  <c r="J44" i="8"/>
  <c r="I44" i="8"/>
  <c r="L43" i="8"/>
  <c r="L42" i="8" s="1"/>
  <c r="K43" i="8"/>
  <c r="K42" i="8" s="1"/>
  <c r="J43" i="8"/>
  <c r="J42" i="8" s="1"/>
  <c r="I43" i="8"/>
  <c r="I42" i="8" s="1"/>
  <c r="L40" i="8"/>
  <c r="K40" i="8"/>
  <c r="J40" i="8"/>
  <c r="I40" i="8"/>
  <c r="L38" i="8"/>
  <c r="L37" i="8" s="1"/>
  <c r="L36" i="8" s="1"/>
  <c r="K38" i="8"/>
  <c r="K37" i="8" s="1"/>
  <c r="K36" i="8" s="1"/>
  <c r="J38" i="8"/>
  <c r="J37" i="8" s="1"/>
  <c r="J36" i="8" s="1"/>
  <c r="J35" i="8" s="1"/>
  <c r="I38" i="8"/>
  <c r="I37" i="8" s="1"/>
  <c r="I36" i="8" s="1"/>
  <c r="I35" i="8" s="1"/>
  <c r="L365" i="7"/>
  <c r="L364" i="7" s="1"/>
  <c r="K365" i="7"/>
  <c r="K364" i="7" s="1"/>
  <c r="J365" i="7"/>
  <c r="I365" i="7"/>
  <c r="J364" i="7"/>
  <c r="I364" i="7"/>
  <c r="L362" i="7"/>
  <c r="K362" i="7"/>
  <c r="J362" i="7"/>
  <c r="I362" i="7"/>
  <c r="L361" i="7"/>
  <c r="K361" i="7"/>
  <c r="J361" i="7"/>
  <c r="I361" i="7"/>
  <c r="L359" i="7"/>
  <c r="L358" i="7" s="1"/>
  <c r="K359" i="7"/>
  <c r="K358" i="7" s="1"/>
  <c r="J359" i="7"/>
  <c r="J358" i="7" s="1"/>
  <c r="I359" i="7"/>
  <c r="I358" i="7" s="1"/>
  <c r="L355" i="7"/>
  <c r="L354" i="7" s="1"/>
  <c r="K355" i="7"/>
  <c r="K354" i="7" s="1"/>
  <c r="J355" i="7"/>
  <c r="I355" i="7"/>
  <c r="J354" i="7"/>
  <c r="I354" i="7"/>
  <c r="L351" i="7"/>
  <c r="K351" i="7"/>
  <c r="J351" i="7"/>
  <c r="I351" i="7"/>
  <c r="L350" i="7"/>
  <c r="K350" i="7"/>
  <c r="J350" i="7"/>
  <c r="I350" i="7"/>
  <c r="L347" i="7"/>
  <c r="L346" i="7" s="1"/>
  <c r="K347" i="7"/>
  <c r="K346" i="7" s="1"/>
  <c r="J347" i="7"/>
  <c r="J346" i="7" s="1"/>
  <c r="J336" i="7" s="1"/>
  <c r="I347" i="7"/>
  <c r="I346" i="7" s="1"/>
  <c r="I336" i="7" s="1"/>
  <c r="L343" i="7"/>
  <c r="K343" i="7"/>
  <c r="J343" i="7"/>
  <c r="I343" i="7"/>
  <c r="L340" i="7"/>
  <c r="K340" i="7"/>
  <c r="J340" i="7"/>
  <c r="I340" i="7"/>
  <c r="L338" i="7"/>
  <c r="K338" i="7"/>
  <c r="J338" i="7"/>
  <c r="I338" i="7"/>
  <c r="L337" i="7"/>
  <c r="K337" i="7"/>
  <c r="J337" i="7"/>
  <c r="I337" i="7"/>
  <c r="L333" i="7"/>
  <c r="K333" i="7"/>
  <c r="J333" i="7"/>
  <c r="I333" i="7"/>
  <c r="L332" i="7"/>
  <c r="K332" i="7"/>
  <c r="J332" i="7"/>
  <c r="I332" i="7"/>
  <c r="L330" i="7"/>
  <c r="L329" i="7" s="1"/>
  <c r="K330" i="7"/>
  <c r="K329" i="7" s="1"/>
  <c r="J330" i="7"/>
  <c r="J329" i="7" s="1"/>
  <c r="I330" i="7"/>
  <c r="I329" i="7" s="1"/>
  <c r="L327" i="7"/>
  <c r="L326" i="7" s="1"/>
  <c r="K327" i="7"/>
  <c r="K326" i="7" s="1"/>
  <c r="J327" i="7"/>
  <c r="I327" i="7"/>
  <c r="J326" i="7"/>
  <c r="I326" i="7"/>
  <c r="L323" i="7"/>
  <c r="K323" i="7"/>
  <c r="J323" i="7"/>
  <c r="I323" i="7"/>
  <c r="L322" i="7"/>
  <c r="K322" i="7"/>
  <c r="J322" i="7"/>
  <c r="I322" i="7"/>
  <c r="L319" i="7"/>
  <c r="L318" i="7" s="1"/>
  <c r="K319" i="7"/>
  <c r="K318" i="7" s="1"/>
  <c r="J319" i="7"/>
  <c r="J318" i="7" s="1"/>
  <c r="I319" i="7"/>
  <c r="I318" i="7" s="1"/>
  <c r="L315" i="7"/>
  <c r="L314" i="7" s="1"/>
  <c r="K315" i="7"/>
  <c r="K314" i="7" s="1"/>
  <c r="J315" i="7"/>
  <c r="I315" i="7"/>
  <c r="J314" i="7"/>
  <c r="I314" i="7"/>
  <c r="L311" i="7"/>
  <c r="K311" i="7"/>
  <c r="J311" i="7"/>
  <c r="I311" i="7"/>
  <c r="L308" i="7"/>
  <c r="K308" i="7"/>
  <c r="J308" i="7"/>
  <c r="I308" i="7"/>
  <c r="L306" i="7"/>
  <c r="L305" i="7" s="1"/>
  <c r="K306" i="7"/>
  <c r="K305" i="7" s="1"/>
  <c r="J306" i="7"/>
  <c r="J305" i="7" s="1"/>
  <c r="J304" i="7" s="1"/>
  <c r="I306" i="7"/>
  <c r="I305" i="7" s="1"/>
  <c r="L300" i="7"/>
  <c r="K300" i="7"/>
  <c r="J300" i="7"/>
  <c r="I300" i="7"/>
  <c r="L299" i="7"/>
  <c r="K299" i="7"/>
  <c r="J299" i="7"/>
  <c r="I299" i="7"/>
  <c r="L297" i="7"/>
  <c r="L296" i="7" s="1"/>
  <c r="K297" i="7"/>
  <c r="K296" i="7" s="1"/>
  <c r="J297" i="7"/>
  <c r="J296" i="7" s="1"/>
  <c r="I297" i="7"/>
  <c r="I296" i="7" s="1"/>
  <c r="L294" i="7"/>
  <c r="L293" i="7" s="1"/>
  <c r="K294" i="7"/>
  <c r="K293" i="7" s="1"/>
  <c r="J294" i="7"/>
  <c r="I294" i="7"/>
  <c r="J293" i="7"/>
  <c r="I293" i="7"/>
  <c r="L290" i="7"/>
  <c r="K290" i="7"/>
  <c r="J290" i="7"/>
  <c r="I290" i="7"/>
  <c r="L289" i="7"/>
  <c r="K289" i="7"/>
  <c r="J289" i="7"/>
  <c r="I289" i="7"/>
  <c r="L286" i="7"/>
  <c r="L285" i="7" s="1"/>
  <c r="K286" i="7"/>
  <c r="K285" i="7" s="1"/>
  <c r="J286" i="7"/>
  <c r="J285" i="7" s="1"/>
  <c r="I286" i="7"/>
  <c r="I285" i="7" s="1"/>
  <c r="L282" i="7"/>
  <c r="L281" i="7" s="1"/>
  <c r="K282" i="7"/>
  <c r="K281" i="7" s="1"/>
  <c r="J282" i="7"/>
  <c r="I282" i="7"/>
  <c r="J281" i="7"/>
  <c r="I281" i="7"/>
  <c r="L278" i="7"/>
  <c r="K278" i="7"/>
  <c r="J278" i="7"/>
  <c r="I278" i="7"/>
  <c r="L275" i="7"/>
  <c r="K275" i="7"/>
  <c r="J275" i="7"/>
  <c r="I275" i="7"/>
  <c r="L273" i="7"/>
  <c r="L272" i="7" s="1"/>
  <c r="K273" i="7"/>
  <c r="K272" i="7" s="1"/>
  <c r="J273" i="7"/>
  <c r="J272" i="7" s="1"/>
  <c r="J271" i="7" s="1"/>
  <c r="I273" i="7"/>
  <c r="I272" i="7" s="1"/>
  <c r="L268" i="7"/>
  <c r="L267" i="7" s="1"/>
  <c r="K268" i="7"/>
  <c r="K267" i="7" s="1"/>
  <c r="J268" i="7"/>
  <c r="J267" i="7" s="1"/>
  <c r="I268" i="7"/>
  <c r="I267" i="7" s="1"/>
  <c r="L265" i="7"/>
  <c r="L264" i="7" s="1"/>
  <c r="K265" i="7"/>
  <c r="K264" i="7" s="1"/>
  <c r="J265" i="7"/>
  <c r="I265" i="7"/>
  <c r="J264" i="7"/>
  <c r="I264" i="7"/>
  <c r="L262" i="7"/>
  <c r="K262" i="7"/>
  <c r="J262" i="7"/>
  <c r="I262" i="7"/>
  <c r="L261" i="7"/>
  <c r="K261" i="7"/>
  <c r="J261" i="7"/>
  <c r="I261" i="7"/>
  <c r="L258" i="7"/>
  <c r="L257" i="7" s="1"/>
  <c r="K258" i="7"/>
  <c r="K257" i="7" s="1"/>
  <c r="J258" i="7"/>
  <c r="J257" i="7" s="1"/>
  <c r="I258" i="7"/>
  <c r="I257" i="7" s="1"/>
  <c r="L254" i="7"/>
  <c r="L253" i="7" s="1"/>
  <c r="K254" i="7"/>
  <c r="K253" i="7" s="1"/>
  <c r="J254" i="7"/>
  <c r="I254" i="7"/>
  <c r="J253" i="7"/>
  <c r="I253" i="7"/>
  <c r="L250" i="7"/>
  <c r="K250" i="7"/>
  <c r="J250" i="7"/>
  <c r="I250" i="7"/>
  <c r="L249" i="7"/>
  <c r="K249" i="7"/>
  <c r="J249" i="7"/>
  <c r="I249" i="7"/>
  <c r="L246" i="7"/>
  <c r="K246" i="7"/>
  <c r="J246" i="7"/>
  <c r="I246" i="7"/>
  <c r="L243" i="7"/>
  <c r="K243" i="7"/>
  <c r="J243" i="7"/>
  <c r="I243" i="7"/>
  <c r="L241" i="7"/>
  <c r="L240" i="7" s="1"/>
  <c r="K241" i="7"/>
  <c r="K240" i="7" s="1"/>
  <c r="J241" i="7"/>
  <c r="I241" i="7"/>
  <c r="J240" i="7"/>
  <c r="I240" i="7"/>
  <c r="L234" i="7"/>
  <c r="L233" i="7" s="1"/>
  <c r="L232" i="7" s="1"/>
  <c r="K234" i="7"/>
  <c r="K233" i="7" s="1"/>
  <c r="K232" i="7" s="1"/>
  <c r="J234" i="7"/>
  <c r="J233" i="7" s="1"/>
  <c r="J232" i="7" s="1"/>
  <c r="I234" i="7"/>
  <c r="I233" i="7" s="1"/>
  <c r="I232" i="7" s="1"/>
  <c r="L230" i="7"/>
  <c r="L229" i="7" s="1"/>
  <c r="L228" i="7" s="1"/>
  <c r="K230" i="7"/>
  <c r="K229" i="7" s="1"/>
  <c r="K228" i="7" s="1"/>
  <c r="J230" i="7"/>
  <c r="J229" i="7" s="1"/>
  <c r="J228" i="7" s="1"/>
  <c r="I230" i="7"/>
  <c r="I229" i="7" s="1"/>
  <c r="I228" i="7" s="1"/>
  <c r="L221" i="7"/>
  <c r="L220" i="7" s="1"/>
  <c r="K221" i="7"/>
  <c r="K220" i="7" s="1"/>
  <c r="J221" i="7"/>
  <c r="J220" i="7" s="1"/>
  <c r="I221" i="7"/>
  <c r="I220" i="7" s="1"/>
  <c r="L218" i="7"/>
  <c r="L217" i="7" s="1"/>
  <c r="K218" i="7"/>
  <c r="K217" i="7" s="1"/>
  <c r="K216" i="7" s="1"/>
  <c r="J218" i="7"/>
  <c r="I218" i="7"/>
  <c r="J217" i="7"/>
  <c r="J216" i="7" s="1"/>
  <c r="I217" i="7"/>
  <c r="I216" i="7" s="1"/>
  <c r="L211" i="7"/>
  <c r="L210" i="7" s="1"/>
  <c r="L209" i="7" s="1"/>
  <c r="K211" i="7"/>
  <c r="K210" i="7" s="1"/>
  <c r="K209" i="7" s="1"/>
  <c r="J211" i="7"/>
  <c r="I211" i="7"/>
  <c r="J210" i="7"/>
  <c r="J209" i="7" s="1"/>
  <c r="I210" i="7"/>
  <c r="I209" i="7" s="1"/>
  <c r="L207" i="7"/>
  <c r="L206" i="7" s="1"/>
  <c r="K207" i="7"/>
  <c r="K206" i="7" s="1"/>
  <c r="J207" i="7"/>
  <c r="I207" i="7"/>
  <c r="J206" i="7"/>
  <c r="I206" i="7"/>
  <c r="L202" i="7"/>
  <c r="K202" i="7"/>
  <c r="J202" i="7"/>
  <c r="I202" i="7"/>
  <c r="L201" i="7"/>
  <c r="K201" i="7"/>
  <c r="J201" i="7"/>
  <c r="I201" i="7"/>
  <c r="L196" i="7"/>
  <c r="L195" i="7" s="1"/>
  <c r="K196" i="7"/>
  <c r="K195" i="7" s="1"/>
  <c r="J196" i="7"/>
  <c r="J195" i="7" s="1"/>
  <c r="J186" i="7" s="1"/>
  <c r="J185" i="7" s="1"/>
  <c r="I196" i="7"/>
  <c r="I195" i="7" s="1"/>
  <c r="L191" i="7"/>
  <c r="L190" i="7" s="1"/>
  <c r="K191" i="7"/>
  <c r="K190" i="7" s="1"/>
  <c r="J191" i="7"/>
  <c r="I191" i="7"/>
  <c r="J190" i="7"/>
  <c r="I190" i="7"/>
  <c r="L188" i="7"/>
  <c r="K188" i="7"/>
  <c r="J188" i="7"/>
  <c r="I188" i="7"/>
  <c r="L187" i="7"/>
  <c r="L186" i="7" s="1"/>
  <c r="K187" i="7"/>
  <c r="K186" i="7" s="1"/>
  <c r="K185" i="7" s="1"/>
  <c r="J187" i="7"/>
  <c r="I187" i="7"/>
  <c r="L180" i="7"/>
  <c r="L179" i="7" s="1"/>
  <c r="K180" i="7"/>
  <c r="K179" i="7" s="1"/>
  <c r="J180" i="7"/>
  <c r="J179" i="7" s="1"/>
  <c r="I180" i="7"/>
  <c r="I179" i="7" s="1"/>
  <c r="L175" i="7"/>
  <c r="L174" i="7" s="1"/>
  <c r="K175" i="7"/>
  <c r="K174" i="7" s="1"/>
  <c r="K173" i="7" s="1"/>
  <c r="J175" i="7"/>
  <c r="I175" i="7"/>
  <c r="J174" i="7"/>
  <c r="J173" i="7" s="1"/>
  <c r="I174" i="7"/>
  <c r="I173" i="7" s="1"/>
  <c r="L171" i="7"/>
  <c r="L170" i="7" s="1"/>
  <c r="L169" i="7" s="1"/>
  <c r="K171" i="7"/>
  <c r="K170" i="7" s="1"/>
  <c r="K169" i="7" s="1"/>
  <c r="J171" i="7"/>
  <c r="I171" i="7"/>
  <c r="J170" i="7"/>
  <c r="J169" i="7" s="1"/>
  <c r="I170" i="7"/>
  <c r="I169" i="7" s="1"/>
  <c r="L166" i="7"/>
  <c r="L165" i="7" s="1"/>
  <c r="K166" i="7"/>
  <c r="K165" i="7" s="1"/>
  <c r="J166" i="7"/>
  <c r="J165" i="7" s="1"/>
  <c r="I166" i="7"/>
  <c r="I165" i="7" s="1"/>
  <c r="L161" i="7"/>
  <c r="L160" i="7" s="1"/>
  <c r="L159" i="7" s="1"/>
  <c r="L158" i="7" s="1"/>
  <c r="K161" i="7"/>
  <c r="K160" i="7" s="1"/>
  <c r="K159" i="7" s="1"/>
  <c r="K158" i="7" s="1"/>
  <c r="J161" i="7"/>
  <c r="I161" i="7"/>
  <c r="J160" i="7"/>
  <c r="J159" i="7" s="1"/>
  <c r="J158" i="7" s="1"/>
  <c r="I160" i="7"/>
  <c r="L155" i="7"/>
  <c r="L154" i="7" s="1"/>
  <c r="L153" i="7" s="1"/>
  <c r="K155" i="7"/>
  <c r="K154" i="7" s="1"/>
  <c r="K153" i="7" s="1"/>
  <c r="J155" i="7"/>
  <c r="J154" i="7" s="1"/>
  <c r="J153" i="7" s="1"/>
  <c r="I155" i="7"/>
  <c r="I154" i="7" s="1"/>
  <c r="I153" i="7" s="1"/>
  <c r="L151" i="7"/>
  <c r="L150" i="7" s="1"/>
  <c r="K151" i="7"/>
  <c r="K150" i="7" s="1"/>
  <c r="J151" i="7"/>
  <c r="J150" i="7" s="1"/>
  <c r="I151" i="7"/>
  <c r="I150" i="7" s="1"/>
  <c r="L147" i="7"/>
  <c r="L146" i="7" s="1"/>
  <c r="L145" i="7" s="1"/>
  <c r="K147" i="7"/>
  <c r="K146" i="7" s="1"/>
  <c r="K145" i="7" s="1"/>
  <c r="J147" i="7"/>
  <c r="I147" i="7"/>
  <c r="J146" i="7"/>
  <c r="J145" i="7" s="1"/>
  <c r="I146" i="7"/>
  <c r="I145" i="7" s="1"/>
  <c r="L142" i="7"/>
  <c r="L141" i="7" s="1"/>
  <c r="L140" i="7" s="1"/>
  <c r="L139" i="7" s="1"/>
  <c r="K142" i="7"/>
  <c r="K141" i="7" s="1"/>
  <c r="K140" i="7" s="1"/>
  <c r="K139" i="7" s="1"/>
  <c r="J142" i="7"/>
  <c r="I142" i="7"/>
  <c r="J141" i="7"/>
  <c r="J140" i="7" s="1"/>
  <c r="J139" i="7" s="1"/>
  <c r="I141" i="7"/>
  <c r="I140" i="7" s="1"/>
  <c r="I139" i="7" s="1"/>
  <c r="L137" i="7"/>
  <c r="L136" i="7" s="1"/>
  <c r="L135" i="7" s="1"/>
  <c r="K137" i="7"/>
  <c r="K136" i="7" s="1"/>
  <c r="K135" i="7" s="1"/>
  <c r="J137" i="7"/>
  <c r="J136" i="7" s="1"/>
  <c r="J135" i="7" s="1"/>
  <c r="I137" i="7"/>
  <c r="I136" i="7" s="1"/>
  <c r="I135" i="7" s="1"/>
  <c r="L133" i="7"/>
  <c r="L132" i="7" s="1"/>
  <c r="L131" i="7" s="1"/>
  <c r="K133" i="7"/>
  <c r="K132" i="7" s="1"/>
  <c r="K131" i="7" s="1"/>
  <c r="J133" i="7"/>
  <c r="J132" i="7" s="1"/>
  <c r="J131" i="7" s="1"/>
  <c r="I133" i="7"/>
  <c r="I132" i="7" s="1"/>
  <c r="I131" i="7" s="1"/>
  <c r="L129" i="7"/>
  <c r="L128" i="7" s="1"/>
  <c r="L127" i="7" s="1"/>
  <c r="K129" i="7"/>
  <c r="K128" i="7" s="1"/>
  <c r="K127" i="7" s="1"/>
  <c r="J129" i="7"/>
  <c r="J128" i="7" s="1"/>
  <c r="J127" i="7" s="1"/>
  <c r="I129" i="7"/>
  <c r="I128" i="7" s="1"/>
  <c r="I127" i="7" s="1"/>
  <c r="L125" i="7"/>
  <c r="L124" i="7" s="1"/>
  <c r="L123" i="7" s="1"/>
  <c r="K125" i="7"/>
  <c r="K124" i="7" s="1"/>
  <c r="K123" i="7" s="1"/>
  <c r="J125" i="7"/>
  <c r="J124" i="7" s="1"/>
  <c r="J123" i="7" s="1"/>
  <c r="I125" i="7"/>
  <c r="I124" i="7" s="1"/>
  <c r="I123" i="7" s="1"/>
  <c r="L121" i="7"/>
  <c r="L120" i="7" s="1"/>
  <c r="L119" i="7" s="1"/>
  <c r="K121" i="7"/>
  <c r="K120" i="7" s="1"/>
  <c r="K119" i="7" s="1"/>
  <c r="J121" i="7"/>
  <c r="J120" i="7" s="1"/>
  <c r="J119" i="7" s="1"/>
  <c r="I121" i="7"/>
  <c r="I120" i="7" s="1"/>
  <c r="I119" i="7" s="1"/>
  <c r="L116" i="7"/>
  <c r="L115" i="7" s="1"/>
  <c r="L114" i="7" s="1"/>
  <c r="L113" i="7" s="1"/>
  <c r="K116" i="7"/>
  <c r="K115" i="7" s="1"/>
  <c r="K114" i="7" s="1"/>
  <c r="K113" i="7" s="1"/>
  <c r="J116" i="7"/>
  <c r="J115" i="7" s="1"/>
  <c r="J114" i="7" s="1"/>
  <c r="J113" i="7" s="1"/>
  <c r="I116" i="7"/>
  <c r="I115" i="7" s="1"/>
  <c r="I114" i="7" s="1"/>
  <c r="L110" i="7"/>
  <c r="K110" i="7"/>
  <c r="J110" i="7"/>
  <c r="I110" i="7"/>
  <c r="L109" i="7"/>
  <c r="K109" i="7"/>
  <c r="J109" i="7"/>
  <c r="I109" i="7"/>
  <c r="L106" i="7"/>
  <c r="L105" i="7" s="1"/>
  <c r="L104" i="7" s="1"/>
  <c r="K106" i="7"/>
  <c r="K105" i="7" s="1"/>
  <c r="K104" i="7" s="1"/>
  <c r="J106" i="7"/>
  <c r="J105" i="7" s="1"/>
  <c r="J104" i="7" s="1"/>
  <c r="I106" i="7"/>
  <c r="I105" i="7" s="1"/>
  <c r="I104" i="7" s="1"/>
  <c r="L101" i="7"/>
  <c r="L100" i="7" s="1"/>
  <c r="L99" i="7" s="1"/>
  <c r="K101" i="7"/>
  <c r="K100" i="7" s="1"/>
  <c r="K99" i="7" s="1"/>
  <c r="J101" i="7"/>
  <c r="J100" i="7" s="1"/>
  <c r="J99" i="7" s="1"/>
  <c r="I101" i="7"/>
  <c r="I100" i="7" s="1"/>
  <c r="I99" i="7" s="1"/>
  <c r="L96" i="7"/>
  <c r="L95" i="7" s="1"/>
  <c r="L94" i="7" s="1"/>
  <c r="K96" i="7"/>
  <c r="K95" i="7" s="1"/>
  <c r="K94" i="7" s="1"/>
  <c r="J96" i="7"/>
  <c r="J95" i="7" s="1"/>
  <c r="J94" i="7" s="1"/>
  <c r="I96" i="7"/>
  <c r="I95" i="7" s="1"/>
  <c r="I94" i="7" s="1"/>
  <c r="L89" i="7"/>
  <c r="K89" i="7"/>
  <c r="J89" i="7"/>
  <c r="I89" i="7"/>
  <c r="L88" i="7"/>
  <c r="L87" i="7" s="1"/>
  <c r="L86" i="7" s="1"/>
  <c r="K88" i="7"/>
  <c r="K87" i="7" s="1"/>
  <c r="K86" i="7" s="1"/>
  <c r="J88" i="7"/>
  <c r="I88" i="7"/>
  <c r="J87" i="7"/>
  <c r="J86" i="7" s="1"/>
  <c r="I87" i="7"/>
  <c r="I86" i="7" s="1"/>
  <c r="L84" i="7"/>
  <c r="L83" i="7" s="1"/>
  <c r="L82" i="7" s="1"/>
  <c r="K84" i="7"/>
  <c r="K83" i="7" s="1"/>
  <c r="K82" i="7" s="1"/>
  <c r="J84" i="7"/>
  <c r="I84" i="7"/>
  <c r="J83" i="7"/>
  <c r="J82" i="7" s="1"/>
  <c r="I83" i="7"/>
  <c r="I82" i="7" s="1"/>
  <c r="L78" i="7"/>
  <c r="L77" i="7" s="1"/>
  <c r="K78" i="7"/>
  <c r="K77" i="7" s="1"/>
  <c r="J78" i="7"/>
  <c r="I78" i="7"/>
  <c r="J77" i="7"/>
  <c r="I77" i="7"/>
  <c r="L73" i="7"/>
  <c r="K73" i="7"/>
  <c r="J73" i="7"/>
  <c r="I73" i="7"/>
  <c r="L72" i="7"/>
  <c r="K72" i="7"/>
  <c r="J72" i="7"/>
  <c r="I72" i="7"/>
  <c r="L68" i="7"/>
  <c r="L67" i="7" s="1"/>
  <c r="L66" i="7" s="1"/>
  <c r="L65" i="7" s="1"/>
  <c r="K68" i="7"/>
  <c r="K67" i="7" s="1"/>
  <c r="J68" i="7"/>
  <c r="J67" i="7" s="1"/>
  <c r="J66" i="7" s="1"/>
  <c r="I68" i="7"/>
  <c r="I67" i="7" s="1"/>
  <c r="I66" i="7" s="1"/>
  <c r="L49" i="7"/>
  <c r="K49" i="7"/>
  <c r="J49" i="7"/>
  <c r="I49" i="7"/>
  <c r="L48" i="7"/>
  <c r="L47" i="7" s="1"/>
  <c r="L46" i="7" s="1"/>
  <c r="K48" i="7"/>
  <c r="K47" i="7" s="1"/>
  <c r="K46" i="7" s="1"/>
  <c r="J48" i="7"/>
  <c r="I48" i="7"/>
  <c r="J47" i="7"/>
  <c r="J46" i="7" s="1"/>
  <c r="I47" i="7"/>
  <c r="I46" i="7" s="1"/>
  <c r="L44" i="7"/>
  <c r="L43" i="7" s="1"/>
  <c r="L42" i="7" s="1"/>
  <c r="K44" i="7"/>
  <c r="K43" i="7" s="1"/>
  <c r="K42" i="7" s="1"/>
  <c r="J44" i="7"/>
  <c r="I44" i="7"/>
  <c r="J43" i="7"/>
  <c r="J42" i="7" s="1"/>
  <c r="I43" i="7"/>
  <c r="I42" i="7" s="1"/>
  <c r="L40" i="7"/>
  <c r="K40" i="7"/>
  <c r="J40" i="7"/>
  <c r="I40" i="7"/>
  <c r="L38" i="7"/>
  <c r="L37" i="7" s="1"/>
  <c r="L36" i="7" s="1"/>
  <c r="L35" i="7" s="1"/>
  <c r="K38" i="7"/>
  <c r="K37" i="7" s="1"/>
  <c r="K36" i="7" s="1"/>
  <c r="J38" i="7"/>
  <c r="J37" i="7" s="1"/>
  <c r="J36" i="7" s="1"/>
  <c r="I38" i="7"/>
  <c r="I37" i="7" s="1"/>
  <c r="I36" i="7" s="1"/>
  <c r="L365" i="6"/>
  <c r="L364" i="6" s="1"/>
  <c r="K365" i="6"/>
  <c r="J365" i="6"/>
  <c r="I365" i="6"/>
  <c r="K364" i="6"/>
  <c r="J364" i="6"/>
  <c r="I364" i="6"/>
  <c r="L362" i="6"/>
  <c r="K362" i="6"/>
  <c r="J362" i="6"/>
  <c r="I362" i="6"/>
  <c r="L361" i="6"/>
  <c r="K361" i="6"/>
  <c r="J361" i="6"/>
  <c r="I361" i="6"/>
  <c r="L359" i="6"/>
  <c r="L358" i="6" s="1"/>
  <c r="K359" i="6"/>
  <c r="K358" i="6" s="1"/>
  <c r="J359" i="6"/>
  <c r="J358" i="6" s="1"/>
  <c r="I359" i="6"/>
  <c r="I358" i="6" s="1"/>
  <c r="L355" i="6"/>
  <c r="K355" i="6"/>
  <c r="J355" i="6"/>
  <c r="I355" i="6"/>
  <c r="L354" i="6"/>
  <c r="K354" i="6"/>
  <c r="J354" i="6"/>
  <c r="I354" i="6"/>
  <c r="L351" i="6"/>
  <c r="K351" i="6"/>
  <c r="J351" i="6"/>
  <c r="I351" i="6"/>
  <c r="L350" i="6"/>
  <c r="K350" i="6"/>
  <c r="J350" i="6"/>
  <c r="I350" i="6"/>
  <c r="L347" i="6"/>
  <c r="L346" i="6" s="1"/>
  <c r="L336" i="6" s="1"/>
  <c r="K347" i="6"/>
  <c r="K346" i="6" s="1"/>
  <c r="K336" i="6" s="1"/>
  <c r="J347" i="6"/>
  <c r="J346" i="6" s="1"/>
  <c r="J336" i="6" s="1"/>
  <c r="I347" i="6"/>
  <c r="I346" i="6" s="1"/>
  <c r="I336" i="6" s="1"/>
  <c r="L343" i="6"/>
  <c r="K343" i="6"/>
  <c r="J343" i="6"/>
  <c r="I343" i="6"/>
  <c r="L340" i="6"/>
  <c r="K340" i="6"/>
  <c r="J340" i="6"/>
  <c r="I340" i="6"/>
  <c r="L338" i="6"/>
  <c r="K338" i="6"/>
  <c r="J338" i="6"/>
  <c r="I338" i="6"/>
  <c r="L337" i="6"/>
  <c r="K337" i="6"/>
  <c r="J337" i="6"/>
  <c r="I337" i="6"/>
  <c r="L333" i="6"/>
  <c r="K333" i="6"/>
  <c r="J333" i="6"/>
  <c r="I333" i="6"/>
  <c r="L332" i="6"/>
  <c r="K332" i="6"/>
  <c r="J332" i="6"/>
  <c r="I332" i="6"/>
  <c r="L330" i="6"/>
  <c r="L329" i="6" s="1"/>
  <c r="K330" i="6"/>
  <c r="K329" i="6" s="1"/>
  <c r="J330" i="6"/>
  <c r="J329" i="6" s="1"/>
  <c r="I330" i="6"/>
  <c r="I329" i="6" s="1"/>
  <c r="L327" i="6"/>
  <c r="K327" i="6"/>
  <c r="J327" i="6"/>
  <c r="I327" i="6"/>
  <c r="L326" i="6"/>
  <c r="K326" i="6"/>
  <c r="J326" i="6"/>
  <c r="I326" i="6"/>
  <c r="L323" i="6"/>
  <c r="K323" i="6"/>
  <c r="J323" i="6"/>
  <c r="I323" i="6"/>
  <c r="L322" i="6"/>
  <c r="K322" i="6"/>
  <c r="J322" i="6"/>
  <c r="I322" i="6"/>
  <c r="L319" i="6"/>
  <c r="L318" i="6" s="1"/>
  <c r="K319" i="6"/>
  <c r="K318" i="6" s="1"/>
  <c r="J319" i="6"/>
  <c r="J318" i="6" s="1"/>
  <c r="I319" i="6"/>
  <c r="I318" i="6" s="1"/>
  <c r="L315" i="6"/>
  <c r="K315" i="6"/>
  <c r="J315" i="6"/>
  <c r="I315" i="6"/>
  <c r="L314" i="6"/>
  <c r="K314" i="6"/>
  <c r="J314" i="6"/>
  <c r="I314" i="6"/>
  <c r="L311" i="6"/>
  <c r="K311" i="6"/>
  <c r="J311" i="6"/>
  <c r="I311" i="6"/>
  <c r="L308" i="6"/>
  <c r="K308" i="6"/>
  <c r="J308" i="6"/>
  <c r="I308" i="6"/>
  <c r="L306" i="6"/>
  <c r="L305" i="6" s="1"/>
  <c r="K306" i="6"/>
  <c r="K305" i="6" s="1"/>
  <c r="K304" i="6" s="1"/>
  <c r="K303" i="6" s="1"/>
  <c r="J306" i="6"/>
  <c r="J305" i="6" s="1"/>
  <c r="J304" i="6" s="1"/>
  <c r="J303" i="6" s="1"/>
  <c r="I306" i="6"/>
  <c r="I305" i="6" s="1"/>
  <c r="I304" i="6" s="1"/>
  <c r="I303" i="6" s="1"/>
  <c r="L300" i="6"/>
  <c r="K300" i="6"/>
  <c r="J300" i="6"/>
  <c r="I300" i="6"/>
  <c r="L299" i="6"/>
  <c r="K299" i="6"/>
  <c r="J299" i="6"/>
  <c r="I299" i="6"/>
  <c r="L297" i="6"/>
  <c r="L296" i="6" s="1"/>
  <c r="K297" i="6"/>
  <c r="K296" i="6" s="1"/>
  <c r="J297" i="6"/>
  <c r="J296" i="6" s="1"/>
  <c r="I297" i="6"/>
  <c r="I296" i="6" s="1"/>
  <c r="L294" i="6"/>
  <c r="K294" i="6"/>
  <c r="J294" i="6"/>
  <c r="I294" i="6"/>
  <c r="L293" i="6"/>
  <c r="K293" i="6"/>
  <c r="J293" i="6"/>
  <c r="I293" i="6"/>
  <c r="L290" i="6"/>
  <c r="K290" i="6"/>
  <c r="J290" i="6"/>
  <c r="I290" i="6"/>
  <c r="L289" i="6"/>
  <c r="K289" i="6"/>
  <c r="J289" i="6"/>
  <c r="I289" i="6"/>
  <c r="L286" i="6"/>
  <c r="L285" i="6" s="1"/>
  <c r="K286" i="6"/>
  <c r="K285" i="6" s="1"/>
  <c r="J286" i="6"/>
  <c r="J285" i="6" s="1"/>
  <c r="I286" i="6"/>
  <c r="I285" i="6" s="1"/>
  <c r="L282" i="6"/>
  <c r="K282" i="6"/>
  <c r="J282" i="6"/>
  <c r="I282" i="6"/>
  <c r="L281" i="6"/>
  <c r="K281" i="6"/>
  <c r="J281" i="6"/>
  <c r="I281" i="6"/>
  <c r="L278" i="6"/>
  <c r="K278" i="6"/>
  <c r="J278" i="6"/>
  <c r="I278" i="6"/>
  <c r="L275" i="6"/>
  <c r="K275" i="6"/>
  <c r="J275" i="6"/>
  <c r="I275" i="6"/>
  <c r="L273" i="6"/>
  <c r="L272" i="6" s="1"/>
  <c r="L271" i="6" s="1"/>
  <c r="K273" i="6"/>
  <c r="K272" i="6" s="1"/>
  <c r="J273" i="6"/>
  <c r="J272" i="6" s="1"/>
  <c r="I273" i="6"/>
  <c r="I272" i="6" s="1"/>
  <c r="L268" i="6"/>
  <c r="L267" i="6" s="1"/>
  <c r="K268" i="6"/>
  <c r="K267" i="6" s="1"/>
  <c r="J268" i="6"/>
  <c r="J267" i="6" s="1"/>
  <c r="I268" i="6"/>
  <c r="I267" i="6" s="1"/>
  <c r="L265" i="6"/>
  <c r="K265" i="6"/>
  <c r="J265" i="6"/>
  <c r="I265" i="6"/>
  <c r="L264" i="6"/>
  <c r="K264" i="6"/>
  <c r="J264" i="6"/>
  <c r="I264" i="6"/>
  <c r="L262" i="6"/>
  <c r="K262" i="6"/>
  <c r="J262" i="6"/>
  <c r="I262" i="6"/>
  <c r="L261" i="6"/>
  <c r="K261" i="6"/>
  <c r="J261" i="6"/>
  <c r="I261" i="6"/>
  <c r="L258" i="6"/>
  <c r="L257" i="6" s="1"/>
  <c r="K258" i="6"/>
  <c r="K257" i="6" s="1"/>
  <c r="J258" i="6"/>
  <c r="J257" i="6" s="1"/>
  <c r="I258" i="6"/>
  <c r="I257" i="6" s="1"/>
  <c r="L254" i="6"/>
  <c r="K254" i="6"/>
  <c r="J254" i="6"/>
  <c r="I254" i="6"/>
  <c r="L253" i="6"/>
  <c r="K253" i="6"/>
  <c r="J253" i="6"/>
  <c r="I253" i="6"/>
  <c r="L250" i="6"/>
  <c r="K250" i="6"/>
  <c r="J250" i="6"/>
  <c r="I250" i="6"/>
  <c r="L249" i="6"/>
  <c r="K249" i="6"/>
  <c r="J249" i="6"/>
  <c r="I249" i="6"/>
  <c r="L246" i="6"/>
  <c r="K246" i="6"/>
  <c r="J246" i="6"/>
  <c r="I246" i="6"/>
  <c r="L243" i="6"/>
  <c r="K243" i="6"/>
  <c r="J243" i="6"/>
  <c r="I243" i="6"/>
  <c r="L241" i="6"/>
  <c r="K241" i="6"/>
  <c r="J241" i="6"/>
  <c r="I241" i="6"/>
  <c r="L240" i="6"/>
  <c r="K240" i="6"/>
  <c r="K239" i="6" s="1"/>
  <c r="J240" i="6"/>
  <c r="J239" i="6" s="1"/>
  <c r="I240" i="6"/>
  <c r="I239" i="6" s="1"/>
  <c r="L234" i="6"/>
  <c r="L233" i="6" s="1"/>
  <c r="L232" i="6" s="1"/>
  <c r="K234" i="6"/>
  <c r="K233" i="6" s="1"/>
  <c r="K232" i="6" s="1"/>
  <c r="J234" i="6"/>
  <c r="J233" i="6" s="1"/>
  <c r="J232" i="6" s="1"/>
  <c r="I234" i="6"/>
  <c r="I233" i="6" s="1"/>
  <c r="I232" i="6" s="1"/>
  <c r="L230" i="6"/>
  <c r="L229" i="6" s="1"/>
  <c r="L228" i="6" s="1"/>
  <c r="K230" i="6"/>
  <c r="K229" i="6" s="1"/>
  <c r="K228" i="6" s="1"/>
  <c r="J230" i="6"/>
  <c r="J229" i="6" s="1"/>
  <c r="J228" i="6" s="1"/>
  <c r="I230" i="6"/>
  <c r="I229" i="6" s="1"/>
  <c r="I228" i="6" s="1"/>
  <c r="L221" i="6"/>
  <c r="L220" i="6" s="1"/>
  <c r="K221" i="6"/>
  <c r="K220" i="6" s="1"/>
  <c r="J221" i="6"/>
  <c r="J220" i="6" s="1"/>
  <c r="I221" i="6"/>
  <c r="I220" i="6" s="1"/>
  <c r="L218" i="6"/>
  <c r="K218" i="6"/>
  <c r="J218" i="6"/>
  <c r="I218" i="6"/>
  <c r="L217" i="6"/>
  <c r="K217" i="6"/>
  <c r="J217" i="6"/>
  <c r="I217" i="6"/>
  <c r="L211" i="6"/>
  <c r="K211" i="6"/>
  <c r="J211" i="6"/>
  <c r="I211" i="6"/>
  <c r="L210" i="6"/>
  <c r="L209" i="6" s="1"/>
  <c r="K210" i="6"/>
  <c r="K209" i="6" s="1"/>
  <c r="J210" i="6"/>
  <c r="J209" i="6" s="1"/>
  <c r="I210" i="6"/>
  <c r="I209" i="6" s="1"/>
  <c r="L207" i="6"/>
  <c r="K207" i="6"/>
  <c r="J207" i="6"/>
  <c r="I207" i="6"/>
  <c r="L206" i="6"/>
  <c r="K206" i="6"/>
  <c r="J206" i="6"/>
  <c r="I206" i="6"/>
  <c r="L202" i="6"/>
  <c r="K202" i="6"/>
  <c r="J202" i="6"/>
  <c r="I202" i="6"/>
  <c r="L201" i="6"/>
  <c r="K201" i="6"/>
  <c r="J201" i="6"/>
  <c r="I201" i="6"/>
  <c r="L196" i="6"/>
  <c r="L195" i="6" s="1"/>
  <c r="L186" i="6" s="1"/>
  <c r="K196" i="6"/>
  <c r="K195" i="6" s="1"/>
  <c r="K186" i="6" s="1"/>
  <c r="J196" i="6"/>
  <c r="J195" i="6" s="1"/>
  <c r="I196" i="6"/>
  <c r="I195" i="6" s="1"/>
  <c r="L191" i="6"/>
  <c r="K191" i="6"/>
  <c r="J191" i="6"/>
  <c r="I191" i="6"/>
  <c r="L190" i="6"/>
  <c r="K190" i="6"/>
  <c r="J190" i="6"/>
  <c r="I190" i="6"/>
  <c r="L188" i="6"/>
  <c r="K188" i="6"/>
  <c r="J188" i="6"/>
  <c r="I188" i="6"/>
  <c r="L187" i="6"/>
  <c r="K187" i="6"/>
  <c r="J187" i="6"/>
  <c r="I187" i="6"/>
  <c r="L180" i="6"/>
  <c r="L179" i="6" s="1"/>
  <c r="K180" i="6"/>
  <c r="K179" i="6" s="1"/>
  <c r="J180" i="6"/>
  <c r="J179" i="6" s="1"/>
  <c r="I180" i="6"/>
  <c r="I179" i="6" s="1"/>
  <c r="L175" i="6"/>
  <c r="K175" i="6"/>
  <c r="J175" i="6"/>
  <c r="I175" i="6"/>
  <c r="L174" i="6"/>
  <c r="L173" i="6" s="1"/>
  <c r="K174" i="6"/>
  <c r="K173" i="6" s="1"/>
  <c r="J174" i="6"/>
  <c r="J173" i="6" s="1"/>
  <c r="I174" i="6"/>
  <c r="I173" i="6" s="1"/>
  <c r="L171" i="6"/>
  <c r="K171" i="6"/>
  <c r="J171" i="6"/>
  <c r="I171" i="6"/>
  <c r="L170" i="6"/>
  <c r="L169" i="6" s="1"/>
  <c r="K170" i="6"/>
  <c r="K169" i="6" s="1"/>
  <c r="K168" i="6" s="1"/>
  <c r="J170" i="6"/>
  <c r="J169" i="6" s="1"/>
  <c r="J168" i="6" s="1"/>
  <c r="I170" i="6"/>
  <c r="I169" i="6" s="1"/>
  <c r="I168" i="6" s="1"/>
  <c r="L166" i="6"/>
  <c r="L165" i="6" s="1"/>
  <c r="K166" i="6"/>
  <c r="K165" i="6" s="1"/>
  <c r="J166" i="6"/>
  <c r="J165" i="6" s="1"/>
  <c r="I166" i="6"/>
  <c r="I165" i="6" s="1"/>
  <c r="L161" i="6"/>
  <c r="K161" i="6"/>
  <c r="J161" i="6"/>
  <c r="I161" i="6"/>
  <c r="L160" i="6"/>
  <c r="K160" i="6"/>
  <c r="K159" i="6" s="1"/>
  <c r="K158" i="6" s="1"/>
  <c r="J160" i="6"/>
  <c r="J159" i="6" s="1"/>
  <c r="J158" i="6" s="1"/>
  <c r="I160" i="6"/>
  <c r="I159" i="6" s="1"/>
  <c r="I158" i="6" s="1"/>
  <c r="L155" i="6"/>
  <c r="L154" i="6" s="1"/>
  <c r="L153" i="6" s="1"/>
  <c r="K155" i="6"/>
  <c r="K154" i="6" s="1"/>
  <c r="K153" i="6" s="1"/>
  <c r="J155" i="6"/>
  <c r="J154" i="6" s="1"/>
  <c r="J153" i="6" s="1"/>
  <c r="I155" i="6"/>
  <c r="I154" i="6" s="1"/>
  <c r="I153" i="6" s="1"/>
  <c r="L151" i="6"/>
  <c r="L150" i="6" s="1"/>
  <c r="K151" i="6"/>
  <c r="K150" i="6" s="1"/>
  <c r="J151" i="6"/>
  <c r="J150" i="6" s="1"/>
  <c r="I151" i="6"/>
  <c r="I150" i="6" s="1"/>
  <c r="L147" i="6"/>
  <c r="K147" i="6"/>
  <c r="J147" i="6"/>
  <c r="I147" i="6"/>
  <c r="L146" i="6"/>
  <c r="L145" i="6" s="1"/>
  <c r="K146" i="6"/>
  <c r="K145" i="6" s="1"/>
  <c r="J146" i="6"/>
  <c r="J145" i="6" s="1"/>
  <c r="I146" i="6"/>
  <c r="I145" i="6" s="1"/>
  <c r="L142" i="6"/>
  <c r="K142" i="6"/>
  <c r="J142" i="6"/>
  <c r="I142" i="6"/>
  <c r="L141" i="6"/>
  <c r="L140" i="6" s="1"/>
  <c r="K141" i="6"/>
  <c r="K140" i="6" s="1"/>
  <c r="K139" i="6" s="1"/>
  <c r="J141" i="6"/>
  <c r="J140" i="6" s="1"/>
  <c r="J139" i="6" s="1"/>
  <c r="I141" i="6"/>
  <c r="I140" i="6" s="1"/>
  <c r="I139" i="6" s="1"/>
  <c r="L137" i="6"/>
  <c r="L136" i="6" s="1"/>
  <c r="L135" i="6" s="1"/>
  <c r="K137" i="6"/>
  <c r="K136" i="6" s="1"/>
  <c r="K135" i="6" s="1"/>
  <c r="J137" i="6"/>
  <c r="J136" i="6" s="1"/>
  <c r="J135" i="6" s="1"/>
  <c r="I137" i="6"/>
  <c r="I136" i="6" s="1"/>
  <c r="I135" i="6" s="1"/>
  <c r="L133" i="6"/>
  <c r="L132" i="6" s="1"/>
  <c r="L131" i="6" s="1"/>
  <c r="K133" i="6"/>
  <c r="K132" i="6" s="1"/>
  <c r="K131" i="6" s="1"/>
  <c r="J133" i="6"/>
  <c r="J132" i="6" s="1"/>
  <c r="J131" i="6" s="1"/>
  <c r="I133" i="6"/>
  <c r="I132" i="6" s="1"/>
  <c r="I131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L125" i="6"/>
  <c r="L124" i="6" s="1"/>
  <c r="L123" i="6" s="1"/>
  <c r="K125" i="6"/>
  <c r="K124" i="6" s="1"/>
  <c r="K123" i="6" s="1"/>
  <c r="J125" i="6"/>
  <c r="J124" i="6" s="1"/>
  <c r="J123" i="6" s="1"/>
  <c r="I125" i="6"/>
  <c r="I124" i="6" s="1"/>
  <c r="I123" i="6" s="1"/>
  <c r="L121" i="6"/>
  <c r="L120" i="6" s="1"/>
  <c r="L119" i="6" s="1"/>
  <c r="K121" i="6"/>
  <c r="K120" i="6" s="1"/>
  <c r="K119" i="6" s="1"/>
  <c r="J121" i="6"/>
  <c r="J120" i="6" s="1"/>
  <c r="J119" i="6" s="1"/>
  <c r="I121" i="6"/>
  <c r="I120" i="6" s="1"/>
  <c r="I119" i="6" s="1"/>
  <c r="L116" i="6"/>
  <c r="L115" i="6" s="1"/>
  <c r="L114" i="6" s="1"/>
  <c r="K116" i="6"/>
  <c r="K115" i="6" s="1"/>
  <c r="K114" i="6" s="1"/>
  <c r="K113" i="6" s="1"/>
  <c r="J116" i="6"/>
  <c r="J115" i="6" s="1"/>
  <c r="J114" i="6" s="1"/>
  <c r="I116" i="6"/>
  <c r="I115" i="6" s="1"/>
  <c r="I114" i="6" s="1"/>
  <c r="L110" i="6"/>
  <c r="K110" i="6"/>
  <c r="J110" i="6"/>
  <c r="I110" i="6"/>
  <c r="L109" i="6"/>
  <c r="K109" i="6"/>
  <c r="J109" i="6"/>
  <c r="I109" i="6"/>
  <c r="L106" i="6"/>
  <c r="L105" i="6" s="1"/>
  <c r="L104" i="6" s="1"/>
  <c r="K106" i="6"/>
  <c r="K105" i="6" s="1"/>
  <c r="K104" i="6" s="1"/>
  <c r="J106" i="6"/>
  <c r="J105" i="6" s="1"/>
  <c r="J104" i="6" s="1"/>
  <c r="I106" i="6"/>
  <c r="I105" i="6" s="1"/>
  <c r="I104" i="6" s="1"/>
  <c r="L101" i="6"/>
  <c r="L100" i="6" s="1"/>
  <c r="L99" i="6" s="1"/>
  <c r="K101" i="6"/>
  <c r="K100" i="6" s="1"/>
  <c r="K99" i="6" s="1"/>
  <c r="J101" i="6"/>
  <c r="J100" i="6" s="1"/>
  <c r="J99" i="6" s="1"/>
  <c r="I101" i="6"/>
  <c r="I100" i="6" s="1"/>
  <c r="I99" i="6" s="1"/>
  <c r="L96" i="6"/>
  <c r="L95" i="6" s="1"/>
  <c r="L94" i="6" s="1"/>
  <c r="K96" i="6"/>
  <c r="K95" i="6" s="1"/>
  <c r="K94" i="6" s="1"/>
  <c r="J96" i="6"/>
  <c r="J95" i="6" s="1"/>
  <c r="J94" i="6" s="1"/>
  <c r="I96" i="6"/>
  <c r="I95" i="6" s="1"/>
  <c r="I94" i="6" s="1"/>
  <c r="L89" i="6"/>
  <c r="K89" i="6"/>
  <c r="J89" i="6"/>
  <c r="I89" i="6"/>
  <c r="L88" i="6"/>
  <c r="K88" i="6"/>
  <c r="J88" i="6"/>
  <c r="I88" i="6"/>
  <c r="L87" i="6"/>
  <c r="L86" i="6" s="1"/>
  <c r="K87" i="6"/>
  <c r="K86" i="6" s="1"/>
  <c r="J87" i="6"/>
  <c r="J86" i="6" s="1"/>
  <c r="I87" i="6"/>
  <c r="I86" i="6" s="1"/>
  <c r="L84" i="6"/>
  <c r="K84" i="6"/>
  <c r="J84" i="6"/>
  <c r="I84" i="6"/>
  <c r="L83" i="6"/>
  <c r="L82" i="6" s="1"/>
  <c r="K83" i="6"/>
  <c r="K82" i="6" s="1"/>
  <c r="J83" i="6"/>
  <c r="J82" i="6" s="1"/>
  <c r="I83" i="6"/>
  <c r="I82" i="6" s="1"/>
  <c r="L78" i="6"/>
  <c r="K78" i="6"/>
  <c r="J78" i="6"/>
  <c r="I78" i="6"/>
  <c r="L77" i="6"/>
  <c r="K77" i="6"/>
  <c r="J77" i="6"/>
  <c r="I77" i="6"/>
  <c r="L73" i="6"/>
  <c r="K73" i="6"/>
  <c r="J73" i="6"/>
  <c r="I73" i="6"/>
  <c r="L72" i="6"/>
  <c r="K72" i="6"/>
  <c r="J72" i="6"/>
  <c r="I72" i="6"/>
  <c r="L68" i="6"/>
  <c r="L67" i="6" s="1"/>
  <c r="L66" i="6" s="1"/>
  <c r="K68" i="6"/>
  <c r="K67" i="6" s="1"/>
  <c r="K66" i="6" s="1"/>
  <c r="K65" i="6" s="1"/>
  <c r="J68" i="6"/>
  <c r="J67" i="6" s="1"/>
  <c r="J66" i="6" s="1"/>
  <c r="J65" i="6" s="1"/>
  <c r="I68" i="6"/>
  <c r="I67" i="6" s="1"/>
  <c r="I66" i="6" s="1"/>
  <c r="I65" i="6" s="1"/>
  <c r="L49" i="6"/>
  <c r="K49" i="6"/>
  <c r="J49" i="6"/>
  <c r="I49" i="6"/>
  <c r="L48" i="6"/>
  <c r="K48" i="6"/>
  <c r="J48" i="6"/>
  <c r="I48" i="6"/>
  <c r="L47" i="6"/>
  <c r="L46" i="6" s="1"/>
  <c r="K47" i="6"/>
  <c r="K46" i="6" s="1"/>
  <c r="J47" i="6"/>
  <c r="J46" i="6" s="1"/>
  <c r="I47" i="6"/>
  <c r="I46" i="6" s="1"/>
  <c r="L44" i="6"/>
  <c r="K44" i="6"/>
  <c r="J44" i="6"/>
  <c r="I44" i="6"/>
  <c r="L43" i="6"/>
  <c r="L42" i="6" s="1"/>
  <c r="K43" i="6"/>
  <c r="K42" i="6" s="1"/>
  <c r="J43" i="6"/>
  <c r="J42" i="6" s="1"/>
  <c r="I43" i="6"/>
  <c r="I42" i="6" s="1"/>
  <c r="L40" i="6"/>
  <c r="K40" i="6"/>
  <c r="J40" i="6"/>
  <c r="I40" i="6"/>
  <c r="L38" i="6"/>
  <c r="L37" i="6" s="1"/>
  <c r="L36" i="6" s="1"/>
  <c r="L35" i="6" s="1"/>
  <c r="K38" i="6"/>
  <c r="K37" i="6" s="1"/>
  <c r="K36" i="6" s="1"/>
  <c r="K35" i="6" s="1"/>
  <c r="J38" i="6"/>
  <c r="J37" i="6" s="1"/>
  <c r="J36" i="6" s="1"/>
  <c r="J35" i="6" s="1"/>
  <c r="I38" i="6"/>
  <c r="I37" i="6" s="1"/>
  <c r="I36" i="6" s="1"/>
  <c r="I35" i="6" s="1"/>
  <c r="L365" i="5"/>
  <c r="K365" i="5"/>
  <c r="J365" i="5"/>
  <c r="I365" i="5"/>
  <c r="L364" i="5"/>
  <c r="K364" i="5"/>
  <c r="J364" i="5"/>
  <c r="I364" i="5"/>
  <c r="L362" i="5"/>
  <c r="K362" i="5"/>
  <c r="J362" i="5"/>
  <c r="I362" i="5"/>
  <c r="L361" i="5"/>
  <c r="K361" i="5"/>
  <c r="J361" i="5"/>
  <c r="I361" i="5"/>
  <c r="L359" i="5"/>
  <c r="L358" i="5" s="1"/>
  <c r="K359" i="5"/>
  <c r="K358" i="5" s="1"/>
  <c r="J359" i="5"/>
  <c r="J358" i="5" s="1"/>
  <c r="I359" i="5"/>
  <c r="I358" i="5" s="1"/>
  <c r="L355" i="5"/>
  <c r="K355" i="5"/>
  <c r="J355" i="5"/>
  <c r="I355" i="5"/>
  <c r="L354" i="5"/>
  <c r="K354" i="5"/>
  <c r="J354" i="5"/>
  <c r="I354" i="5"/>
  <c r="L351" i="5"/>
  <c r="K351" i="5"/>
  <c r="J351" i="5"/>
  <c r="I351" i="5"/>
  <c r="L350" i="5"/>
  <c r="K350" i="5"/>
  <c r="J350" i="5"/>
  <c r="I350" i="5"/>
  <c r="L347" i="5"/>
  <c r="L34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K338" i="5"/>
  <c r="J338" i="5"/>
  <c r="I338" i="5"/>
  <c r="L337" i="5"/>
  <c r="K337" i="5"/>
  <c r="J337" i="5"/>
  <c r="I337" i="5"/>
  <c r="L333" i="5"/>
  <c r="K333" i="5"/>
  <c r="J333" i="5"/>
  <c r="I333" i="5"/>
  <c r="L332" i="5"/>
  <c r="K332" i="5"/>
  <c r="J332" i="5"/>
  <c r="I332" i="5"/>
  <c r="L330" i="5"/>
  <c r="L329" i="5" s="1"/>
  <c r="K330" i="5"/>
  <c r="K329" i="5" s="1"/>
  <c r="J330" i="5"/>
  <c r="J329" i="5" s="1"/>
  <c r="I330" i="5"/>
  <c r="I329" i="5" s="1"/>
  <c r="L327" i="5"/>
  <c r="K327" i="5"/>
  <c r="J327" i="5"/>
  <c r="I327" i="5"/>
  <c r="L326" i="5"/>
  <c r="K326" i="5"/>
  <c r="J326" i="5"/>
  <c r="I326" i="5"/>
  <c r="L323" i="5"/>
  <c r="K323" i="5"/>
  <c r="J323" i="5"/>
  <c r="I323" i="5"/>
  <c r="L322" i="5"/>
  <c r="K322" i="5"/>
  <c r="J322" i="5"/>
  <c r="I322" i="5"/>
  <c r="L319" i="5"/>
  <c r="L318" i="5" s="1"/>
  <c r="K319" i="5"/>
  <c r="K318" i="5" s="1"/>
  <c r="J319" i="5"/>
  <c r="J318" i="5" s="1"/>
  <c r="I319" i="5"/>
  <c r="I318" i="5" s="1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L304" i="5" s="1"/>
  <c r="K306" i="5"/>
  <c r="K305" i="5" s="1"/>
  <c r="K304" i="5" s="1"/>
  <c r="J306" i="5"/>
  <c r="J305" i="5" s="1"/>
  <c r="J304" i="5" s="1"/>
  <c r="I306" i="5"/>
  <c r="I305" i="5" s="1"/>
  <c r="I304" i="5" s="1"/>
  <c r="L300" i="5"/>
  <c r="K300" i="5"/>
  <c r="J300" i="5"/>
  <c r="I300" i="5"/>
  <c r="L299" i="5"/>
  <c r="K299" i="5"/>
  <c r="J299" i="5"/>
  <c r="I299" i="5"/>
  <c r="L297" i="5"/>
  <c r="L296" i="5" s="1"/>
  <c r="K297" i="5"/>
  <c r="K296" i="5" s="1"/>
  <c r="J297" i="5"/>
  <c r="J296" i="5" s="1"/>
  <c r="I297" i="5"/>
  <c r="I296" i="5" s="1"/>
  <c r="L294" i="5"/>
  <c r="K294" i="5"/>
  <c r="J294" i="5"/>
  <c r="I294" i="5"/>
  <c r="L293" i="5"/>
  <c r="K293" i="5"/>
  <c r="J293" i="5"/>
  <c r="I293" i="5"/>
  <c r="L290" i="5"/>
  <c r="K290" i="5"/>
  <c r="J290" i="5"/>
  <c r="I290" i="5"/>
  <c r="L289" i="5"/>
  <c r="K289" i="5"/>
  <c r="J289" i="5"/>
  <c r="I289" i="5"/>
  <c r="L286" i="5"/>
  <c r="L285" i="5" s="1"/>
  <c r="K286" i="5"/>
  <c r="K285" i="5" s="1"/>
  <c r="J286" i="5"/>
  <c r="J285" i="5" s="1"/>
  <c r="I286" i="5"/>
  <c r="I285" i="5" s="1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J265" i="5"/>
  <c r="I265" i="5"/>
  <c r="L264" i="5"/>
  <c r="K264" i="5"/>
  <c r="J264" i="5"/>
  <c r="I264" i="5"/>
  <c r="L262" i="5"/>
  <c r="K262" i="5"/>
  <c r="J262" i="5"/>
  <c r="I262" i="5"/>
  <c r="L261" i="5"/>
  <c r="K261" i="5"/>
  <c r="J261" i="5"/>
  <c r="I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I254" i="5"/>
  <c r="L253" i="5"/>
  <c r="K253" i="5"/>
  <c r="J253" i="5"/>
  <c r="I253" i="5"/>
  <c r="L250" i="5"/>
  <c r="K250" i="5"/>
  <c r="J250" i="5"/>
  <c r="I250" i="5"/>
  <c r="L249" i="5"/>
  <c r="K249" i="5"/>
  <c r="J249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L240" i="5"/>
  <c r="L239" i="5" s="1"/>
  <c r="K240" i="5"/>
  <c r="K239" i="5" s="1"/>
  <c r="J240" i="5"/>
  <c r="J239" i="5" s="1"/>
  <c r="I240" i="5"/>
  <c r="I239" i="5" s="1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J218" i="5"/>
  <c r="I218" i="5"/>
  <c r="L217" i="5"/>
  <c r="K217" i="5"/>
  <c r="J217" i="5"/>
  <c r="I217" i="5"/>
  <c r="L211" i="5"/>
  <c r="K211" i="5"/>
  <c r="J211" i="5"/>
  <c r="I211" i="5"/>
  <c r="L210" i="5"/>
  <c r="L209" i="5" s="1"/>
  <c r="K210" i="5"/>
  <c r="K209" i="5" s="1"/>
  <c r="J210" i="5"/>
  <c r="J209" i="5" s="1"/>
  <c r="I210" i="5"/>
  <c r="I209" i="5" s="1"/>
  <c r="L207" i="5"/>
  <c r="K207" i="5"/>
  <c r="J207" i="5"/>
  <c r="I207" i="5"/>
  <c r="L206" i="5"/>
  <c r="K206" i="5"/>
  <c r="J206" i="5"/>
  <c r="I206" i="5"/>
  <c r="L202" i="5"/>
  <c r="K202" i="5"/>
  <c r="J202" i="5"/>
  <c r="I202" i="5"/>
  <c r="L201" i="5"/>
  <c r="K201" i="5"/>
  <c r="J201" i="5"/>
  <c r="I201" i="5"/>
  <c r="L196" i="5"/>
  <c r="L195" i="5" s="1"/>
  <c r="L186" i="5" s="1"/>
  <c r="K196" i="5"/>
  <c r="K195" i="5" s="1"/>
  <c r="J196" i="5"/>
  <c r="J195" i="5" s="1"/>
  <c r="J186" i="5" s="1"/>
  <c r="I196" i="5"/>
  <c r="I195" i="5" s="1"/>
  <c r="L191" i="5"/>
  <c r="K191" i="5"/>
  <c r="J191" i="5"/>
  <c r="I191" i="5"/>
  <c r="L190" i="5"/>
  <c r="K190" i="5"/>
  <c r="J190" i="5"/>
  <c r="I190" i="5"/>
  <c r="L188" i="5"/>
  <c r="K188" i="5"/>
  <c r="J188" i="5"/>
  <c r="I188" i="5"/>
  <c r="L187" i="5"/>
  <c r="K187" i="5"/>
  <c r="J187" i="5"/>
  <c r="I187" i="5"/>
  <c r="L180" i="5"/>
  <c r="L179" i="5" s="1"/>
  <c r="K180" i="5"/>
  <c r="K179" i="5" s="1"/>
  <c r="J180" i="5"/>
  <c r="J179" i="5" s="1"/>
  <c r="I180" i="5"/>
  <c r="I179" i="5" s="1"/>
  <c r="L175" i="5"/>
  <c r="K175" i="5"/>
  <c r="J175" i="5"/>
  <c r="I175" i="5"/>
  <c r="L174" i="5"/>
  <c r="K174" i="5"/>
  <c r="J174" i="5"/>
  <c r="I174" i="5"/>
  <c r="L171" i="5"/>
  <c r="K171" i="5"/>
  <c r="J171" i="5"/>
  <c r="I171" i="5"/>
  <c r="L170" i="5"/>
  <c r="L169" i="5" s="1"/>
  <c r="K170" i="5"/>
  <c r="K169" i="5" s="1"/>
  <c r="J170" i="5"/>
  <c r="J169" i="5" s="1"/>
  <c r="I170" i="5"/>
  <c r="I169" i="5" s="1"/>
  <c r="L166" i="5"/>
  <c r="L165" i="5" s="1"/>
  <c r="K166" i="5"/>
  <c r="K165" i="5" s="1"/>
  <c r="J166" i="5"/>
  <c r="J165" i="5" s="1"/>
  <c r="I166" i="5"/>
  <c r="I165" i="5" s="1"/>
  <c r="L161" i="5"/>
  <c r="K161" i="5"/>
  <c r="J161" i="5"/>
  <c r="I161" i="5"/>
  <c r="L160" i="5"/>
  <c r="L159" i="5" s="1"/>
  <c r="L158" i="5" s="1"/>
  <c r="K160" i="5"/>
  <c r="K159" i="5" s="1"/>
  <c r="K158" i="5" s="1"/>
  <c r="J160" i="5"/>
  <c r="J159" i="5" s="1"/>
  <c r="J158" i="5" s="1"/>
  <c r="I160" i="5"/>
  <c r="I159" i="5" s="1"/>
  <c r="I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J147" i="5"/>
  <c r="I147" i="5"/>
  <c r="L146" i="5"/>
  <c r="L145" i="5" s="1"/>
  <c r="K146" i="5"/>
  <c r="K145" i="5" s="1"/>
  <c r="J146" i="5"/>
  <c r="J145" i="5" s="1"/>
  <c r="I146" i="5"/>
  <c r="I145" i="5" s="1"/>
  <c r="L142" i="5"/>
  <c r="K142" i="5"/>
  <c r="J142" i="5"/>
  <c r="I142" i="5"/>
  <c r="L141" i="5"/>
  <c r="L140" i="5" s="1"/>
  <c r="L139" i="5" s="1"/>
  <c r="K141" i="5"/>
  <c r="K140" i="5" s="1"/>
  <c r="K139" i="5" s="1"/>
  <c r="J141" i="5"/>
  <c r="J140" i="5" s="1"/>
  <c r="J139" i="5" s="1"/>
  <c r="I141" i="5"/>
  <c r="I140" i="5" s="1"/>
  <c r="I139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K113" i="5" s="1"/>
  <c r="J116" i="5"/>
  <c r="J115" i="5" s="1"/>
  <c r="J114" i="5" s="1"/>
  <c r="J113" i="5" s="1"/>
  <c r="I116" i="5"/>
  <c r="I115" i="5" s="1"/>
  <c r="I114" i="5" s="1"/>
  <c r="I113" i="5" s="1"/>
  <c r="L110" i="5"/>
  <c r="K110" i="5"/>
  <c r="J110" i="5"/>
  <c r="I110" i="5"/>
  <c r="L109" i="5"/>
  <c r="K109" i="5"/>
  <c r="J109" i="5"/>
  <c r="I109" i="5"/>
  <c r="L106" i="5"/>
  <c r="L105" i="5" s="1"/>
  <c r="L104" i="5" s="1"/>
  <c r="K106" i="5"/>
  <c r="K105" i="5" s="1"/>
  <c r="K104" i="5" s="1"/>
  <c r="J106" i="5"/>
  <c r="J105" i="5" s="1"/>
  <c r="J104" i="5" s="1"/>
  <c r="I106" i="5"/>
  <c r="I105" i="5" s="1"/>
  <c r="I104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J96" i="5"/>
  <c r="J95" i="5" s="1"/>
  <c r="J94" i="5" s="1"/>
  <c r="I96" i="5"/>
  <c r="I95" i="5" s="1"/>
  <c r="I94" i="5" s="1"/>
  <c r="L89" i="5"/>
  <c r="K89" i="5"/>
  <c r="J89" i="5"/>
  <c r="I89" i="5"/>
  <c r="L88" i="5"/>
  <c r="K88" i="5"/>
  <c r="J88" i="5"/>
  <c r="I88" i="5"/>
  <c r="L87" i="5"/>
  <c r="L86" i="5" s="1"/>
  <c r="K87" i="5"/>
  <c r="K86" i="5" s="1"/>
  <c r="J87" i="5"/>
  <c r="J86" i="5" s="1"/>
  <c r="I87" i="5"/>
  <c r="I86" i="5" s="1"/>
  <c r="L84" i="5"/>
  <c r="K84" i="5"/>
  <c r="J84" i="5"/>
  <c r="I84" i="5"/>
  <c r="L83" i="5"/>
  <c r="L82" i="5" s="1"/>
  <c r="K83" i="5"/>
  <c r="K82" i="5" s="1"/>
  <c r="J83" i="5"/>
  <c r="J82" i="5" s="1"/>
  <c r="I83" i="5"/>
  <c r="I82" i="5" s="1"/>
  <c r="L78" i="5"/>
  <c r="K78" i="5"/>
  <c r="J78" i="5"/>
  <c r="I78" i="5"/>
  <c r="L77" i="5"/>
  <c r="K77" i="5"/>
  <c r="J77" i="5"/>
  <c r="I77" i="5"/>
  <c r="L73" i="5"/>
  <c r="K73" i="5"/>
  <c r="J73" i="5"/>
  <c r="I73" i="5"/>
  <c r="L72" i="5"/>
  <c r="K72" i="5"/>
  <c r="J72" i="5"/>
  <c r="I72" i="5"/>
  <c r="L68" i="5"/>
  <c r="L67" i="5" s="1"/>
  <c r="L66" i="5" s="1"/>
  <c r="L65" i="5" s="1"/>
  <c r="K68" i="5"/>
  <c r="K67" i="5" s="1"/>
  <c r="K66" i="5" s="1"/>
  <c r="K65" i="5" s="1"/>
  <c r="J68" i="5"/>
  <c r="J67" i="5" s="1"/>
  <c r="J66" i="5" s="1"/>
  <c r="J65" i="5" s="1"/>
  <c r="I68" i="5"/>
  <c r="I67" i="5" s="1"/>
  <c r="I66" i="5" s="1"/>
  <c r="I65" i="5" s="1"/>
  <c r="L49" i="5"/>
  <c r="K49" i="5"/>
  <c r="J49" i="5"/>
  <c r="I49" i="5"/>
  <c r="L48" i="5"/>
  <c r="K48" i="5"/>
  <c r="J48" i="5"/>
  <c r="I48" i="5"/>
  <c r="L47" i="5"/>
  <c r="L46" i="5" s="1"/>
  <c r="K47" i="5"/>
  <c r="K46" i="5" s="1"/>
  <c r="J47" i="5"/>
  <c r="J46" i="5" s="1"/>
  <c r="I47" i="5"/>
  <c r="I46" i="5" s="1"/>
  <c r="L44" i="5"/>
  <c r="K44" i="5"/>
  <c r="J44" i="5"/>
  <c r="I44" i="5"/>
  <c r="L43" i="5"/>
  <c r="L42" i="5" s="1"/>
  <c r="K43" i="5"/>
  <c r="K42" i="5" s="1"/>
  <c r="J43" i="5"/>
  <c r="J42" i="5" s="1"/>
  <c r="I43" i="5"/>
  <c r="I42" i="5" s="1"/>
  <c r="L40" i="5"/>
  <c r="K40" i="5"/>
  <c r="J40" i="5"/>
  <c r="I40" i="5"/>
  <c r="L38" i="5"/>
  <c r="L37" i="5" s="1"/>
  <c r="L36" i="5" s="1"/>
  <c r="K38" i="5"/>
  <c r="K37" i="5" s="1"/>
  <c r="K36" i="5" s="1"/>
  <c r="J38" i="5"/>
  <c r="J37" i="5" s="1"/>
  <c r="J36" i="5" s="1"/>
  <c r="I38" i="5"/>
  <c r="I37" i="5" s="1"/>
  <c r="I36" i="5" s="1"/>
  <c r="L365" i="4"/>
  <c r="K365" i="4"/>
  <c r="J365" i="4"/>
  <c r="I365" i="4"/>
  <c r="L364" i="4"/>
  <c r="K364" i="4"/>
  <c r="J364" i="4"/>
  <c r="I364" i="4"/>
  <c r="L362" i="4"/>
  <c r="K362" i="4"/>
  <c r="K361" i="4" s="1"/>
  <c r="J362" i="4"/>
  <c r="J361" i="4" s="1"/>
  <c r="J336" i="4" s="1"/>
  <c r="I362" i="4"/>
  <c r="L361" i="4"/>
  <c r="I361" i="4"/>
  <c r="L359" i="4"/>
  <c r="L358" i="4" s="1"/>
  <c r="K359" i="4"/>
  <c r="K358" i="4" s="1"/>
  <c r="J359" i="4"/>
  <c r="I359" i="4"/>
  <c r="I358" i="4" s="1"/>
  <c r="J358" i="4"/>
  <c r="L355" i="4"/>
  <c r="L354" i="4" s="1"/>
  <c r="K355" i="4"/>
  <c r="J355" i="4"/>
  <c r="I355" i="4"/>
  <c r="I354" i="4" s="1"/>
  <c r="K354" i="4"/>
  <c r="J354" i="4"/>
  <c r="L351" i="4"/>
  <c r="K351" i="4"/>
  <c r="K350" i="4" s="1"/>
  <c r="J351" i="4"/>
  <c r="J350" i="4" s="1"/>
  <c r="I351" i="4"/>
  <c r="L350" i="4"/>
  <c r="I350" i="4"/>
  <c r="L347" i="4"/>
  <c r="L346" i="4" s="1"/>
  <c r="L336" i="4" s="1"/>
  <c r="K347" i="4"/>
  <c r="K346" i="4" s="1"/>
  <c r="K336" i="4" s="1"/>
  <c r="J347" i="4"/>
  <c r="I347" i="4"/>
  <c r="I346" i="4" s="1"/>
  <c r="J346" i="4"/>
  <c r="L343" i="4"/>
  <c r="K343" i="4"/>
  <c r="J343" i="4"/>
  <c r="I343" i="4"/>
  <c r="L340" i="4"/>
  <c r="K340" i="4"/>
  <c r="J340" i="4"/>
  <c r="I340" i="4"/>
  <c r="L338" i="4"/>
  <c r="K338" i="4"/>
  <c r="K337" i="4" s="1"/>
  <c r="J338" i="4"/>
  <c r="J337" i="4" s="1"/>
  <c r="I338" i="4"/>
  <c r="L337" i="4"/>
  <c r="I337" i="4"/>
  <c r="L333" i="4"/>
  <c r="K333" i="4"/>
  <c r="K332" i="4" s="1"/>
  <c r="J333" i="4"/>
  <c r="J332" i="4" s="1"/>
  <c r="I333" i="4"/>
  <c r="L332" i="4"/>
  <c r="I332" i="4"/>
  <c r="L330" i="4"/>
  <c r="L329" i="4" s="1"/>
  <c r="K330" i="4"/>
  <c r="K329" i="4" s="1"/>
  <c r="J330" i="4"/>
  <c r="I330" i="4"/>
  <c r="I329" i="4" s="1"/>
  <c r="J329" i="4"/>
  <c r="L327" i="4"/>
  <c r="L326" i="4" s="1"/>
  <c r="K327" i="4"/>
  <c r="J327" i="4"/>
  <c r="I327" i="4"/>
  <c r="I326" i="4" s="1"/>
  <c r="K326" i="4"/>
  <c r="J326" i="4"/>
  <c r="L323" i="4"/>
  <c r="K323" i="4"/>
  <c r="K322" i="4" s="1"/>
  <c r="J323" i="4"/>
  <c r="J322" i="4" s="1"/>
  <c r="I323" i="4"/>
  <c r="L322" i="4"/>
  <c r="I322" i="4"/>
  <c r="L319" i="4"/>
  <c r="L318" i="4" s="1"/>
  <c r="K319" i="4"/>
  <c r="K318" i="4" s="1"/>
  <c r="J319" i="4"/>
  <c r="I319" i="4"/>
  <c r="I318" i="4" s="1"/>
  <c r="J318" i="4"/>
  <c r="L315" i="4"/>
  <c r="K315" i="4"/>
  <c r="J315" i="4"/>
  <c r="I315" i="4"/>
  <c r="L314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L305" i="4" s="1"/>
  <c r="L304" i="4" s="1"/>
  <c r="L303" i="4" s="1"/>
  <c r="K306" i="4"/>
  <c r="K305" i="4" s="1"/>
  <c r="J306" i="4"/>
  <c r="I306" i="4"/>
  <c r="I305" i="4" s="1"/>
  <c r="J305" i="4"/>
  <c r="L300" i="4"/>
  <c r="K300" i="4"/>
  <c r="K299" i="4" s="1"/>
  <c r="J300" i="4"/>
  <c r="J299" i="4" s="1"/>
  <c r="I300" i="4"/>
  <c r="L299" i="4"/>
  <c r="L271" i="4" s="1"/>
  <c r="I299" i="4"/>
  <c r="L297" i="4"/>
  <c r="L296" i="4" s="1"/>
  <c r="K297" i="4"/>
  <c r="K296" i="4" s="1"/>
  <c r="J297" i="4"/>
  <c r="I297" i="4"/>
  <c r="I296" i="4" s="1"/>
  <c r="J296" i="4"/>
  <c r="L294" i="4"/>
  <c r="K294" i="4"/>
  <c r="J294" i="4"/>
  <c r="I294" i="4"/>
  <c r="I293" i="4" s="1"/>
  <c r="I271" i="4" s="1"/>
  <c r="L293" i="4"/>
  <c r="K293" i="4"/>
  <c r="J293" i="4"/>
  <c r="L290" i="4"/>
  <c r="K290" i="4"/>
  <c r="K289" i="4" s="1"/>
  <c r="J290" i="4"/>
  <c r="J289" i="4" s="1"/>
  <c r="I290" i="4"/>
  <c r="L289" i="4"/>
  <c r="I289" i="4"/>
  <c r="L286" i="4"/>
  <c r="L285" i="4" s="1"/>
  <c r="K286" i="4"/>
  <c r="K285" i="4" s="1"/>
  <c r="J286" i="4"/>
  <c r="I286" i="4"/>
  <c r="I285" i="4" s="1"/>
  <c r="J285" i="4"/>
  <c r="L282" i="4"/>
  <c r="K282" i="4"/>
  <c r="J282" i="4"/>
  <c r="I282" i="4"/>
  <c r="L281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K273" i="4"/>
  <c r="K272" i="4" s="1"/>
  <c r="J273" i="4"/>
  <c r="I273" i="4"/>
  <c r="I272" i="4" s="1"/>
  <c r="J272" i="4"/>
  <c r="L268" i="4"/>
  <c r="L267" i="4" s="1"/>
  <c r="K268" i="4"/>
  <c r="K267" i="4" s="1"/>
  <c r="J268" i="4"/>
  <c r="I268" i="4"/>
  <c r="I267" i="4" s="1"/>
  <c r="J267" i="4"/>
  <c r="L265" i="4"/>
  <c r="K265" i="4"/>
  <c r="J265" i="4"/>
  <c r="I265" i="4"/>
  <c r="L264" i="4"/>
  <c r="K264" i="4"/>
  <c r="J264" i="4"/>
  <c r="I264" i="4"/>
  <c r="L262" i="4"/>
  <c r="K262" i="4"/>
  <c r="K261" i="4" s="1"/>
  <c r="J262" i="4"/>
  <c r="J261" i="4" s="1"/>
  <c r="I262" i="4"/>
  <c r="L261" i="4"/>
  <c r="I261" i="4"/>
  <c r="L258" i="4"/>
  <c r="L257" i="4" s="1"/>
  <c r="K258" i="4"/>
  <c r="K257" i="4" s="1"/>
  <c r="J258" i="4"/>
  <c r="I258" i="4"/>
  <c r="I257" i="4" s="1"/>
  <c r="J257" i="4"/>
  <c r="L254" i="4"/>
  <c r="L253" i="4" s="1"/>
  <c r="K254" i="4"/>
  <c r="J254" i="4"/>
  <c r="I254" i="4"/>
  <c r="K253" i="4"/>
  <c r="J253" i="4"/>
  <c r="I253" i="4"/>
  <c r="L250" i="4"/>
  <c r="K250" i="4"/>
  <c r="K249" i="4" s="1"/>
  <c r="J250" i="4"/>
  <c r="J249" i="4" s="1"/>
  <c r="J239" i="4" s="1"/>
  <c r="I250" i="4"/>
  <c r="L249" i="4"/>
  <c r="I249" i="4"/>
  <c r="L246" i="4"/>
  <c r="K246" i="4"/>
  <c r="J246" i="4"/>
  <c r="I246" i="4"/>
  <c r="L243" i="4"/>
  <c r="K243" i="4"/>
  <c r="J243" i="4"/>
  <c r="I243" i="4"/>
  <c r="L241" i="4"/>
  <c r="L240" i="4" s="1"/>
  <c r="K241" i="4"/>
  <c r="J241" i="4"/>
  <c r="I241" i="4"/>
  <c r="K240" i="4"/>
  <c r="J240" i="4"/>
  <c r="I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30" i="4"/>
  <c r="L229" i="4" s="1"/>
  <c r="K230" i="4"/>
  <c r="K229" i="4" s="1"/>
  <c r="K228" i="4" s="1"/>
  <c r="J230" i="4"/>
  <c r="I230" i="4"/>
  <c r="I229" i="4" s="1"/>
  <c r="J229" i="4"/>
  <c r="J228" i="4" s="1"/>
  <c r="L228" i="4"/>
  <c r="I228" i="4"/>
  <c r="L221" i="4"/>
  <c r="L220" i="4" s="1"/>
  <c r="K221" i="4"/>
  <c r="K220" i="4" s="1"/>
  <c r="J221" i="4"/>
  <c r="I221" i="4"/>
  <c r="I220" i="4" s="1"/>
  <c r="J220" i="4"/>
  <c r="L218" i="4"/>
  <c r="K218" i="4"/>
  <c r="J218" i="4"/>
  <c r="I218" i="4"/>
  <c r="L217" i="4"/>
  <c r="K217" i="4"/>
  <c r="J217" i="4"/>
  <c r="I217" i="4"/>
  <c r="I216" i="4" s="1"/>
  <c r="J216" i="4"/>
  <c r="L211" i="4"/>
  <c r="K211" i="4"/>
  <c r="J211" i="4"/>
  <c r="I211" i="4"/>
  <c r="L210" i="4"/>
  <c r="L209" i="4" s="1"/>
  <c r="K210" i="4"/>
  <c r="K209" i="4" s="1"/>
  <c r="J210" i="4"/>
  <c r="I210" i="4"/>
  <c r="I209" i="4" s="1"/>
  <c r="J209" i="4"/>
  <c r="L207" i="4"/>
  <c r="L206" i="4" s="1"/>
  <c r="K207" i="4"/>
  <c r="J207" i="4"/>
  <c r="I207" i="4"/>
  <c r="K206" i="4"/>
  <c r="J206" i="4"/>
  <c r="I206" i="4"/>
  <c r="L202" i="4"/>
  <c r="K202" i="4"/>
  <c r="K201" i="4" s="1"/>
  <c r="J202" i="4"/>
  <c r="J201" i="4" s="1"/>
  <c r="I202" i="4"/>
  <c r="L201" i="4"/>
  <c r="I201" i="4"/>
  <c r="L196" i="4"/>
  <c r="L195" i="4" s="1"/>
  <c r="K196" i="4"/>
  <c r="K195" i="4" s="1"/>
  <c r="J196" i="4"/>
  <c r="I196" i="4"/>
  <c r="I195" i="4" s="1"/>
  <c r="J195" i="4"/>
  <c r="L191" i="4"/>
  <c r="K191" i="4"/>
  <c r="J191" i="4"/>
  <c r="I191" i="4"/>
  <c r="L190" i="4"/>
  <c r="K190" i="4"/>
  <c r="K186" i="4" s="1"/>
  <c r="J190" i="4"/>
  <c r="J186" i="4" s="1"/>
  <c r="I190" i="4"/>
  <c r="I186" i="4" s="1"/>
  <c r="I185" i="4" s="1"/>
  <c r="L188" i="4"/>
  <c r="K188" i="4"/>
  <c r="K187" i="4" s="1"/>
  <c r="J188" i="4"/>
  <c r="J187" i="4" s="1"/>
  <c r="I188" i="4"/>
  <c r="L187" i="4"/>
  <c r="I187" i="4"/>
  <c r="L180" i="4"/>
  <c r="L179" i="4" s="1"/>
  <c r="K180" i="4"/>
  <c r="K179" i="4" s="1"/>
  <c r="J180" i="4"/>
  <c r="I180" i="4"/>
  <c r="I179" i="4" s="1"/>
  <c r="J179" i="4"/>
  <c r="J173" i="4" s="1"/>
  <c r="L175" i="4"/>
  <c r="K175" i="4"/>
  <c r="J175" i="4"/>
  <c r="I175" i="4"/>
  <c r="I174" i="4" s="1"/>
  <c r="I173" i="4" s="1"/>
  <c r="L174" i="4"/>
  <c r="L173" i="4" s="1"/>
  <c r="K174" i="4"/>
  <c r="K173" i="4" s="1"/>
  <c r="J174" i="4"/>
  <c r="L171" i="4"/>
  <c r="K171" i="4"/>
  <c r="J171" i="4"/>
  <c r="I171" i="4"/>
  <c r="L170" i="4"/>
  <c r="L169" i="4" s="1"/>
  <c r="L168" i="4" s="1"/>
  <c r="K170" i="4"/>
  <c r="K169" i="4" s="1"/>
  <c r="J170" i="4"/>
  <c r="I170" i="4"/>
  <c r="I169" i="4" s="1"/>
  <c r="J169" i="4"/>
  <c r="L166" i="4"/>
  <c r="L165" i="4" s="1"/>
  <c r="K166" i="4"/>
  <c r="K165" i="4" s="1"/>
  <c r="J166" i="4"/>
  <c r="I166" i="4"/>
  <c r="I165" i="4" s="1"/>
  <c r="J165" i="4"/>
  <c r="L161" i="4"/>
  <c r="K161" i="4"/>
  <c r="J161" i="4"/>
  <c r="I161" i="4"/>
  <c r="I160" i="4" s="1"/>
  <c r="I159" i="4" s="1"/>
  <c r="I158" i="4" s="1"/>
  <c r="L160" i="4"/>
  <c r="L159" i="4" s="1"/>
  <c r="L158" i="4" s="1"/>
  <c r="K160" i="4"/>
  <c r="J160" i="4"/>
  <c r="J159" i="4" s="1"/>
  <c r="J158" i="4" s="1"/>
  <c r="L155" i="4"/>
  <c r="L154" i="4" s="1"/>
  <c r="K155" i="4"/>
  <c r="K154" i="4" s="1"/>
  <c r="K153" i="4" s="1"/>
  <c r="J155" i="4"/>
  <c r="I155" i="4"/>
  <c r="I154" i="4" s="1"/>
  <c r="I153" i="4" s="1"/>
  <c r="J154" i="4"/>
  <c r="J153" i="4" s="1"/>
  <c r="L153" i="4"/>
  <c r="L151" i="4"/>
  <c r="L150" i="4" s="1"/>
  <c r="K151" i="4"/>
  <c r="K150" i="4" s="1"/>
  <c r="J151" i="4"/>
  <c r="I151" i="4"/>
  <c r="I150" i="4" s="1"/>
  <c r="J150" i="4"/>
  <c r="L147" i="4"/>
  <c r="K147" i="4"/>
  <c r="J147" i="4"/>
  <c r="I147" i="4"/>
  <c r="I146" i="4" s="1"/>
  <c r="I145" i="4" s="1"/>
  <c r="L146" i="4"/>
  <c r="L145" i="4" s="1"/>
  <c r="K146" i="4"/>
  <c r="K145" i="4" s="1"/>
  <c r="J146" i="4"/>
  <c r="J145" i="4"/>
  <c r="L142" i="4"/>
  <c r="K142" i="4"/>
  <c r="J142" i="4"/>
  <c r="I142" i="4"/>
  <c r="L141" i="4"/>
  <c r="L140" i="4" s="1"/>
  <c r="L139" i="4" s="1"/>
  <c r="K141" i="4"/>
  <c r="K140" i="4" s="1"/>
  <c r="J141" i="4"/>
  <c r="I141" i="4"/>
  <c r="I140" i="4" s="1"/>
  <c r="I139" i="4" s="1"/>
  <c r="J140" i="4"/>
  <c r="J139" i="4" s="1"/>
  <c r="L137" i="4"/>
  <c r="L136" i="4" s="1"/>
  <c r="K137" i="4"/>
  <c r="K136" i="4" s="1"/>
  <c r="K135" i="4" s="1"/>
  <c r="J137" i="4"/>
  <c r="I137" i="4"/>
  <c r="I136" i="4" s="1"/>
  <c r="J136" i="4"/>
  <c r="J135" i="4" s="1"/>
  <c r="L135" i="4"/>
  <c r="I135" i="4"/>
  <c r="L133" i="4"/>
  <c r="L132" i="4" s="1"/>
  <c r="L131" i="4" s="1"/>
  <c r="K133" i="4"/>
  <c r="K132" i="4" s="1"/>
  <c r="K131" i="4" s="1"/>
  <c r="K113" i="4" s="1"/>
  <c r="J133" i="4"/>
  <c r="J132" i="4" s="1"/>
  <c r="J131" i="4" s="1"/>
  <c r="I133" i="4"/>
  <c r="I132" i="4" s="1"/>
  <c r="I131" i="4"/>
  <c r="L129" i="4"/>
  <c r="L128" i="4" s="1"/>
  <c r="K129" i="4"/>
  <c r="K128" i="4" s="1"/>
  <c r="K127" i="4" s="1"/>
  <c r="J129" i="4"/>
  <c r="I129" i="4"/>
  <c r="I128" i="4" s="1"/>
  <c r="J128" i="4"/>
  <c r="J127" i="4" s="1"/>
  <c r="L127" i="4"/>
  <c r="I127" i="4"/>
  <c r="L125" i="4"/>
  <c r="L124" i="4" s="1"/>
  <c r="L123" i="4" s="1"/>
  <c r="K125" i="4"/>
  <c r="K124" i="4" s="1"/>
  <c r="K123" i="4" s="1"/>
  <c r="J125" i="4"/>
  <c r="J124" i="4" s="1"/>
  <c r="J123" i="4" s="1"/>
  <c r="J113" i="4" s="1"/>
  <c r="I125" i="4"/>
  <c r="I124" i="4" s="1"/>
  <c r="I123" i="4"/>
  <c r="L121" i="4"/>
  <c r="L120" i="4" s="1"/>
  <c r="K121" i="4"/>
  <c r="K120" i="4" s="1"/>
  <c r="K119" i="4" s="1"/>
  <c r="J121" i="4"/>
  <c r="I121" i="4"/>
  <c r="I120" i="4" s="1"/>
  <c r="I119" i="4" s="1"/>
  <c r="I113" i="4" s="1"/>
  <c r="J120" i="4"/>
  <c r="J119" i="4" s="1"/>
  <c r="L119" i="4"/>
  <c r="L116" i="4"/>
  <c r="L115" i="4" s="1"/>
  <c r="K116" i="4"/>
  <c r="K115" i="4" s="1"/>
  <c r="K114" i="4" s="1"/>
  <c r="J116" i="4"/>
  <c r="I116" i="4"/>
  <c r="I115" i="4" s="1"/>
  <c r="J115" i="4"/>
  <c r="J114" i="4" s="1"/>
  <c r="L114" i="4"/>
  <c r="I114" i="4"/>
  <c r="L110" i="4"/>
  <c r="K110" i="4"/>
  <c r="K109" i="4" s="1"/>
  <c r="J110" i="4"/>
  <c r="J109" i="4" s="1"/>
  <c r="I110" i="4"/>
  <c r="L109" i="4"/>
  <c r="I109" i="4"/>
  <c r="L106" i="4"/>
  <c r="L105" i="4" s="1"/>
  <c r="K106" i="4"/>
  <c r="K105" i="4" s="1"/>
  <c r="K104" i="4" s="1"/>
  <c r="J106" i="4"/>
  <c r="I106" i="4"/>
  <c r="I105" i="4" s="1"/>
  <c r="I104" i="4" s="1"/>
  <c r="J105" i="4"/>
  <c r="J104" i="4" s="1"/>
  <c r="L104" i="4"/>
  <c r="L101" i="4"/>
  <c r="L100" i="4" s="1"/>
  <c r="K101" i="4"/>
  <c r="K100" i="4" s="1"/>
  <c r="K99" i="4" s="1"/>
  <c r="J101" i="4"/>
  <c r="I101" i="4"/>
  <c r="I100" i="4" s="1"/>
  <c r="J100" i="4"/>
  <c r="J99" i="4" s="1"/>
  <c r="L99" i="4"/>
  <c r="I99" i="4"/>
  <c r="L96" i="4"/>
  <c r="L95" i="4" s="1"/>
  <c r="L94" i="4" s="1"/>
  <c r="L93" i="4" s="1"/>
  <c r="K96" i="4"/>
  <c r="K95" i="4" s="1"/>
  <c r="K94" i="4" s="1"/>
  <c r="K93" i="4" s="1"/>
  <c r="J96" i="4"/>
  <c r="J95" i="4" s="1"/>
  <c r="J94" i="4" s="1"/>
  <c r="J93" i="4" s="1"/>
  <c r="I96" i="4"/>
  <c r="I95" i="4" s="1"/>
  <c r="I94" i="4" s="1"/>
  <c r="L89" i="4"/>
  <c r="K89" i="4"/>
  <c r="K88" i="4" s="1"/>
  <c r="K87" i="4" s="1"/>
  <c r="K86" i="4" s="1"/>
  <c r="J89" i="4"/>
  <c r="J88" i="4" s="1"/>
  <c r="J87" i="4" s="1"/>
  <c r="J86" i="4" s="1"/>
  <c r="I89" i="4"/>
  <c r="L88" i="4"/>
  <c r="L87" i="4" s="1"/>
  <c r="L86" i="4" s="1"/>
  <c r="I88" i="4"/>
  <c r="I87" i="4"/>
  <c r="I86" i="4" s="1"/>
  <c r="L84" i="4"/>
  <c r="K84" i="4"/>
  <c r="J84" i="4"/>
  <c r="I84" i="4"/>
  <c r="I83" i="4" s="1"/>
  <c r="I82" i="4" s="1"/>
  <c r="L83" i="4"/>
  <c r="L82" i="4" s="1"/>
  <c r="K83" i="4"/>
  <c r="K82" i="4" s="1"/>
  <c r="J83" i="4"/>
  <c r="J82" i="4"/>
  <c r="L78" i="4"/>
  <c r="K78" i="4"/>
  <c r="J78" i="4"/>
  <c r="I78" i="4"/>
  <c r="L77" i="4"/>
  <c r="K77" i="4"/>
  <c r="J77" i="4"/>
  <c r="I77" i="4"/>
  <c r="L73" i="4"/>
  <c r="K73" i="4"/>
  <c r="K72" i="4" s="1"/>
  <c r="J73" i="4"/>
  <c r="I73" i="4"/>
  <c r="L72" i="4"/>
  <c r="J72" i="4"/>
  <c r="I72" i="4"/>
  <c r="L68" i="4"/>
  <c r="L67" i="4" s="1"/>
  <c r="K68" i="4"/>
  <c r="K67" i="4" s="1"/>
  <c r="J68" i="4"/>
  <c r="I68" i="4"/>
  <c r="I67" i="4" s="1"/>
  <c r="I66" i="4" s="1"/>
  <c r="J67" i="4"/>
  <c r="J66" i="4" s="1"/>
  <c r="J65" i="4" s="1"/>
  <c r="L66" i="4"/>
  <c r="L65" i="4" s="1"/>
  <c r="L49" i="4"/>
  <c r="K49" i="4"/>
  <c r="K48" i="4" s="1"/>
  <c r="K47" i="4" s="1"/>
  <c r="K46" i="4" s="1"/>
  <c r="J49" i="4"/>
  <c r="I49" i="4"/>
  <c r="L48" i="4"/>
  <c r="L47" i="4" s="1"/>
  <c r="L46" i="4" s="1"/>
  <c r="J48" i="4"/>
  <c r="J47" i="4" s="1"/>
  <c r="J46" i="4" s="1"/>
  <c r="I48" i="4"/>
  <c r="I47" i="4"/>
  <c r="I46" i="4" s="1"/>
  <c r="L44" i="4"/>
  <c r="K44" i="4"/>
  <c r="J44" i="4"/>
  <c r="J43" i="4" s="1"/>
  <c r="J42" i="4" s="1"/>
  <c r="I44" i="4"/>
  <c r="I43" i="4" s="1"/>
  <c r="I42" i="4" s="1"/>
  <c r="L43" i="4"/>
  <c r="L42" i="4" s="1"/>
  <c r="K43" i="4"/>
  <c r="K42" i="4" s="1"/>
  <c r="L40" i="4"/>
  <c r="K40" i="4"/>
  <c r="J40" i="4"/>
  <c r="I40" i="4"/>
  <c r="L38" i="4"/>
  <c r="L37" i="4" s="1"/>
  <c r="L36" i="4" s="1"/>
  <c r="L35" i="4" s="1"/>
  <c r="K38" i="4"/>
  <c r="K37" i="4" s="1"/>
  <c r="K36" i="4" s="1"/>
  <c r="K35" i="4" s="1"/>
  <c r="J38" i="4"/>
  <c r="J37" i="4" s="1"/>
  <c r="J36" i="4" s="1"/>
  <c r="I38" i="4"/>
  <c r="I37" i="4" s="1"/>
  <c r="I36" i="4" s="1"/>
  <c r="I35" i="4" s="1"/>
  <c r="L365" i="2"/>
  <c r="L364" i="2" s="1"/>
  <c r="K365" i="2"/>
  <c r="J365" i="2"/>
  <c r="I365" i="2"/>
  <c r="K364" i="2"/>
  <c r="J364" i="2"/>
  <c r="I364" i="2"/>
  <c r="L362" i="2"/>
  <c r="K362" i="2"/>
  <c r="K361" i="2" s="1"/>
  <c r="J362" i="2"/>
  <c r="I362" i="2"/>
  <c r="L361" i="2"/>
  <c r="J361" i="2"/>
  <c r="I361" i="2"/>
  <c r="L359" i="2"/>
  <c r="L358" i="2" s="1"/>
  <c r="K359" i="2"/>
  <c r="K358" i="2" s="1"/>
  <c r="J359" i="2"/>
  <c r="J358" i="2" s="1"/>
  <c r="I359" i="2"/>
  <c r="I358" i="2" s="1"/>
  <c r="L355" i="2"/>
  <c r="L354" i="2" s="1"/>
  <c r="K355" i="2"/>
  <c r="J355" i="2"/>
  <c r="I355" i="2"/>
  <c r="K354" i="2"/>
  <c r="J354" i="2"/>
  <c r="I354" i="2"/>
  <c r="L351" i="2"/>
  <c r="K351" i="2"/>
  <c r="K350" i="2" s="1"/>
  <c r="J351" i="2"/>
  <c r="I351" i="2"/>
  <c r="L350" i="2"/>
  <c r="J350" i="2"/>
  <c r="I350" i="2"/>
  <c r="L347" i="2"/>
  <c r="L346" i="2" s="1"/>
  <c r="K347" i="2"/>
  <c r="K346" i="2" s="1"/>
  <c r="J347" i="2"/>
  <c r="J346" i="2" s="1"/>
  <c r="J336" i="2" s="1"/>
  <c r="I347" i="2"/>
  <c r="I346" i="2" s="1"/>
  <c r="I336" i="2" s="1"/>
  <c r="L343" i="2"/>
  <c r="K343" i="2"/>
  <c r="J343" i="2"/>
  <c r="I343" i="2"/>
  <c r="L340" i="2"/>
  <c r="K340" i="2"/>
  <c r="J340" i="2"/>
  <c r="I340" i="2"/>
  <c r="L338" i="2"/>
  <c r="K338" i="2"/>
  <c r="K337" i="2" s="1"/>
  <c r="K336" i="2" s="1"/>
  <c r="J338" i="2"/>
  <c r="I338" i="2"/>
  <c r="L337" i="2"/>
  <c r="J337" i="2"/>
  <c r="I337" i="2"/>
  <c r="L333" i="2"/>
  <c r="K333" i="2"/>
  <c r="K332" i="2" s="1"/>
  <c r="J333" i="2"/>
  <c r="I333" i="2"/>
  <c r="L332" i="2"/>
  <c r="J332" i="2"/>
  <c r="I332" i="2"/>
  <c r="L330" i="2"/>
  <c r="L329" i="2" s="1"/>
  <c r="K330" i="2"/>
  <c r="K329" i="2" s="1"/>
  <c r="J330" i="2"/>
  <c r="J329" i="2" s="1"/>
  <c r="I330" i="2"/>
  <c r="I329" i="2" s="1"/>
  <c r="L327" i="2"/>
  <c r="L326" i="2" s="1"/>
  <c r="K327" i="2"/>
  <c r="J327" i="2"/>
  <c r="I327" i="2"/>
  <c r="K326" i="2"/>
  <c r="J326" i="2"/>
  <c r="I326" i="2"/>
  <c r="L323" i="2"/>
  <c r="K323" i="2"/>
  <c r="K322" i="2" s="1"/>
  <c r="J323" i="2"/>
  <c r="I323" i="2"/>
  <c r="L322" i="2"/>
  <c r="J322" i="2"/>
  <c r="I322" i="2"/>
  <c r="L319" i="2"/>
  <c r="L318" i="2" s="1"/>
  <c r="K319" i="2"/>
  <c r="K318" i="2" s="1"/>
  <c r="J319" i="2"/>
  <c r="J318" i="2" s="1"/>
  <c r="I319" i="2"/>
  <c r="I318" i="2" s="1"/>
  <c r="L315" i="2"/>
  <c r="L314" i="2" s="1"/>
  <c r="K315" i="2"/>
  <c r="J315" i="2"/>
  <c r="I315" i="2"/>
  <c r="K314" i="2"/>
  <c r="J314" i="2"/>
  <c r="I314" i="2"/>
  <c r="L311" i="2"/>
  <c r="K311" i="2"/>
  <c r="J311" i="2"/>
  <c r="I311" i="2"/>
  <c r="L308" i="2"/>
  <c r="K308" i="2"/>
  <c r="J308" i="2"/>
  <c r="I308" i="2"/>
  <c r="L306" i="2"/>
  <c r="L305" i="2" s="1"/>
  <c r="L304" i="2" s="1"/>
  <c r="K306" i="2"/>
  <c r="K305" i="2" s="1"/>
  <c r="J306" i="2"/>
  <c r="J305" i="2" s="1"/>
  <c r="I306" i="2"/>
  <c r="I305" i="2" s="1"/>
  <c r="L300" i="2"/>
  <c r="K300" i="2"/>
  <c r="K299" i="2" s="1"/>
  <c r="J300" i="2"/>
  <c r="I300" i="2"/>
  <c r="L299" i="2"/>
  <c r="J299" i="2"/>
  <c r="I299" i="2"/>
  <c r="L297" i="2"/>
  <c r="L296" i="2" s="1"/>
  <c r="K297" i="2"/>
  <c r="K296" i="2" s="1"/>
  <c r="J297" i="2"/>
  <c r="J296" i="2" s="1"/>
  <c r="I297" i="2"/>
  <c r="I296" i="2" s="1"/>
  <c r="L294" i="2"/>
  <c r="L293" i="2" s="1"/>
  <c r="K294" i="2"/>
  <c r="J294" i="2"/>
  <c r="I294" i="2"/>
  <c r="K293" i="2"/>
  <c r="J293" i="2"/>
  <c r="I293" i="2"/>
  <c r="L290" i="2"/>
  <c r="K290" i="2"/>
  <c r="K289" i="2" s="1"/>
  <c r="J290" i="2"/>
  <c r="I290" i="2"/>
  <c r="L289" i="2"/>
  <c r="J289" i="2"/>
  <c r="I289" i="2"/>
  <c r="L286" i="2"/>
  <c r="L285" i="2" s="1"/>
  <c r="K286" i="2"/>
  <c r="K285" i="2" s="1"/>
  <c r="J286" i="2"/>
  <c r="J285" i="2" s="1"/>
  <c r="I286" i="2"/>
  <c r="I285" i="2" s="1"/>
  <c r="L282" i="2"/>
  <c r="L281" i="2" s="1"/>
  <c r="K282" i="2"/>
  <c r="J282" i="2"/>
  <c r="I282" i="2"/>
  <c r="K281" i="2"/>
  <c r="J281" i="2"/>
  <c r="I281" i="2"/>
  <c r="L278" i="2"/>
  <c r="K278" i="2"/>
  <c r="J278" i="2"/>
  <c r="I278" i="2"/>
  <c r="L275" i="2"/>
  <c r="K275" i="2"/>
  <c r="J275" i="2"/>
  <c r="I275" i="2"/>
  <c r="L273" i="2"/>
  <c r="L272" i="2" s="1"/>
  <c r="L271" i="2" s="1"/>
  <c r="K273" i="2"/>
  <c r="K272" i="2" s="1"/>
  <c r="J273" i="2"/>
  <c r="J272" i="2" s="1"/>
  <c r="I273" i="2"/>
  <c r="I272" i="2" s="1"/>
  <c r="L268" i="2"/>
  <c r="L267" i="2" s="1"/>
  <c r="K268" i="2"/>
  <c r="K267" i="2" s="1"/>
  <c r="J268" i="2"/>
  <c r="J267" i="2" s="1"/>
  <c r="I268" i="2"/>
  <c r="I267" i="2" s="1"/>
  <c r="L265" i="2"/>
  <c r="L264" i="2" s="1"/>
  <c r="K265" i="2"/>
  <c r="J265" i="2"/>
  <c r="I265" i="2"/>
  <c r="K264" i="2"/>
  <c r="J264" i="2"/>
  <c r="I264" i="2"/>
  <c r="L262" i="2"/>
  <c r="K262" i="2"/>
  <c r="K261" i="2" s="1"/>
  <c r="J262" i="2"/>
  <c r="I262" i="2"/>
  <c r="L261" i="2"/>
  <c r="J261" i="2"/>
  <c r="I261" i="2"/>
  <c r="L258" i="2"/>
  <c r="L257" i="2" s="1"/>
  <c r="K258" i="2"/>
  <c r="K257" i="2" s="1"/>
  <c r="J258" i="2"/>
  <c r="J257" i="2" s="1"/>
  <c r="I258" i="2"/>
  <c r="I257" i="2" s="1"/>
  <c r="L254" i="2"/>
  <c r="L253" i="2" s="1"/>
  <c r="K254" i="2"/>
  <c r="J254" i="2"/>
  <c r="I254" i="2"/>
  <c r="K253" i="2"/>
  <c r="J253" i="2"/>
  <c r="I253" i="2"/>
  <c r="L250" i="2"/>
  <c r="K250" i="2"/>
  <c r="K249" i="2" s="1"/>
  <c r="J250" i="2"/>
  <c r="I250" i="2"/>
  <c r="L249" i="2"/>
  <c r="J249" i="2"/>
  <c r="I249" i="2"/>
  <c r="L246" i="2"/>
  <c r="K246" i="2"/>
  <c r="J246" i="2"/>
  <c r="I246" i="2"/>
  <c r="L243" i="2"/>
  <c r="K243" i="2"/>
  <c r="J243" i="2"/>
  <c r="I243" i="2"/>
  <c r="L241" i="2"/>
  <c r="L240" i="2" s="1"/>
  <c r="L239" i="2" s="1"/>
  <c r="L238" i="2" s="1"/>
  <c r="K241" i="2"/>
  <c r="J241" i="2"/>
  <c r="I241" i="2"/>
  <c r="K240" i="2"/>
  <c r="J240" i="2"/>
  <c r="I240" i="2"/>
  <c r="L234" i="2"/>
  <c r="L233" i="2" s="1"/>
  <c r="L232" i="2" s="1"/>
  <c r="K234" i="2"/>
  <c r="K233" i="2" s="1"/>
  <c r="K232" i="2" s="1"/>
  <c r="J234" i="2"/>
  <c r="J233" i="2" s="1"/>
  <c r="J232" i="2" s="1"/>
  <c r="I234" i="2"/>
  <c r="I233" i="2" s="1"/>
  <c r="I232" i="2" s="1"/>
  <c r="L230" i="2"/>
  <c r="L229" i="2" s="1"/>
  <c r="L228" i="2" s="1"/>
  <c r="K230" i="2"/>
  <c r="K229" i="2" s="1"/>
  <c r="K228" i="2" s="1"/>
  <c r="J230" i="2"/>
  <c r="J229" i="2" s="1"/>
  <c r="J228" i="2" s="1"/>
  <c r="I230" i="2"/>
  <c r="I229" i="2" s="1"/>
  <c r="I228" i="2" s="1"/>
  <c r="L221" i="2"/>
  <c r="L220" i="2" s="1"/>
  <c r="K221" i="2"/>
  <c r="K220" i="2" s="1"/>
  <c r="J221" i="2"/>
  <c r="J220" i="2" s="1"/>
  <c r="I221" i="2"/>
  <c r="I220" i="2" s="1"/>
  <c r="L218" i="2"/>
  <c r="L217" i="2" s="1"/>
  <c r="K218" i="2"/>
  <c r="J218" i="2"/>
  <c r="I218" i="2"/>
  <c r="K217" i="2"/>
  <c r="K216" i="2" s="1"/>
  <c r="J217" i="2"/>
  <c r="J216" i="2" s="1"/>
  <c r="I217" i="2"/>
  <c r="L211" i="2"/>
  <c r="L210" i="2" s="1"/>
  <c r="L209" i="2" s="1"/>
  <c r="K211" i="2"/>
  <c r="J211" i="2"/>
  <c r="I211" i="2"/>
  <c r="K210" i="2"/>
  <c r="K209" i="2" s="1"/>
  <c r="J210" i="2"/>
  <c r="J209" i="2" s="1"/>
  <c r="I210" i="2"/>
  <c r="I209" i="2" s="1"/>
  <c r="L207" i="2"/>
  <c r="L206" i="2" s="1"/>
  <c r="K207" i="2"/>
  <c r="J207" i="2"/>
  <c r="I207" i="2"/>
  <c r="K206" i="2"/>
  <c r="J206" i="2"/>
  <c r="I206" i="2"/>
  <c r="L202" i="2"/>
  <c r="K202" i="2"/>
  <c r="K201" i="2" s="1"/>
  <c r="J202" i="2"/>
  <c r="I202" i="2"/>
  <c r="L201" i="2"/>
  <c r="J201" i="2"/>
  <c r="I201" i="2"/>
  <c r="L196" i="2"/>
  <c r="L195" i="2" s="1"/>
  <c r="K196" i="2"/>
  <c r="K195" i="2" s="1"/>
  <c r="K186" i="2" s="1"/>
  <c r="K185" i="2" s="1"/>
  <c r="J196" i="2"/>
  <c r="J195" i="2" s="1"/>
  <c r="J186" i="2" s="1"/>
  <c r="I196" i="2"/>
  <c r="I195" i="2" s="1"/>
  <c r="I186" i="2" s="1"/>
  <c r="L191" i="2"/>
  <c r="L190" i="2" s="1"/>
  <c r="K191" i="2"/>
  <c r="J191" i="2"/>
  <c r="I191" i="2"/>
  <c r="K190" i="2"/>
  <c r="J190" i="2"/>
  <c r="I190" i="2"/>
  <c r="L188" i="2"/>
  <c r="K188" i="2"/>
  <c r="J188" i="2"/>
  <c r="I188" i="2"/>
  <c r="L187" i="2"/>
  <c r="K187" i="2"/>
  <c r="J187" i="2"/>
  <c r="I187" i="2"/>
  <c r="L180" i="2"/>
  <c r="L179" i="2" s="1"/>
  <c r="K180" i="2"/>
  <c r="K179" i="2" s="1"/>
  <c r="J180" i="2"/>
  <c r="J179" i="2" s="1"/>
  <c r="I180" i="2"/>
  <c r="I179" i="2" s="1"/>
  <c r="L175" i="2"/>
  <c r="L174" i="2" s="1"/>
  <c r="L173" i="2" s="1"/>
  <c r="K175" i="2"/>
  <c r="J175" i="2"/>
  <c r="I175" i="2"/>
  <c r="K174" i="2"/>
  <c r="J174" i="2"/>
  <c r="I174" i="2"/>
  <c r="L171" i="2"/>
  <c r="L170" i="2" s="1"/>
  <c r="L169" i="2" s="1"/>
  <c r="K171" i="2"/>
  <c r="J171" i="2"/>
  <c r="I171" i="2"/>
  <c r="K170" i="2"/>
  <c r="K169" i="2" s="1"/>
  <c r="J170" i="2"/>
  <c r="J169" i="2" s="1"/>
  <c r="I170" i="2"/>
  <c r="I169" i="2" s="1"/>
  <c r="L166" i="2"/>
  <c r="L165" i="2" s="1"/>
  <c r="K166" i="2"/>
  <c r="K165" i="2" s="1"/>
  <c r="J166" i="2"/>
  <c r="J165" i="2" s="1"/>
  <c r="I166" i="2"/>
  <c r="I165" i="2" s="1"/>
  <c r="L161" i="2"/>
  <c r="L160" i="2" s="1"/>
  <c r="K161" i="2"/>
  <c r="J161" i="2"/>
  <c r="I161" i="2"/>
  <c r="K160" i="2"/>
  <c r="K159" i="2" s="1"/>
  <c r="K158" i="2" s="1"/>
  <c r="J160" i="2"/>
  <c r="J159" i="2" s="1"/>
  <c r="J158" i="2" s="1"/>
  <c r="I160" i="2"/>
  <c r="I159" i="2" s="1"/>
  <c r="I158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 s="1"/>
  <c r="I153" i="2" s="1"/>
  <c r="L151" i="2"/>
  <c r="L150" i="2" s="1"/>
  <c r="K151" i="2"/>
  <c r="K150" i="2" s="1"/>
  <c r="J151" i="2"/>
  <c r="J150" i="2" s="1"/>
  <c r="I151" i="2"/>
  <c r="I150" i="2" s="1"/>
  <c r="L147" i="2"/>
  <c r="L146" i="2" s="1"/>
  <c r="L145" i="2" s="1"/>
  <c r="K147" i="2"/>
  <c r="J147" i="2"/>
  <c r="I147" i="2"/>
  <c r="K146" i="2"/>
  <c r="K145" i="2" s="1"/>
  <c r="J146" i="2"/>
  <c r="J145" i="2" s="1"/>
  <c r="I146" i="2"/>
  <c r="I145" i="2" s="1"/>
  <c r="L142" i="2"/>
  <c r="L141" i="2" s="1"/>
  <c r="L140" i="2" s="1"/>
  <c r="K142" i="2"/>
  <c r="J142" i="2"/>
  <c r="I142" i="2"/>
  <c r="K141" i="2"/>
  <c r="K140" i="2" s="1"/>
  <c r="J141" i="2"/>
  <c r="J140" i="2" s="1"/>
  <c r="I141" i="2"/>
  <c r="I140" i="2" s="1"/>
  <c r="I139" i="2" s="1"/>
  <c r="L137" i="2"/>
  <c r="L136" i="2" s="1"/>
  <c r="L135" i="2" s="1"/>
  <c r="K137" i="2"/>
  <c r="K136" i="2" s="1"/>
  <c r="K135" i="2" s="1"/>
  <c r="J137" i="2"/>
  <c r="J136" i="2" s="1"/>
  <c r="J135" i="2" s="1"/>
  <c r="I137" i="2"/>
  <c r="I136" i="2" s="1"/>
  <c r="I135" i="2" s="1"/>
  <c r="L133" i="2"/>
  <c r="L132" i="2" s="1"/>
  <c r="L131" i="2" s="1"/>
  <c r="K133" i="2"/>
  <c r="K132" i="2" s="1"/>
  <c r="K131" i="2" s="1"/>
  <c r="J133" i="2"/>
  <c r="J132" i="2" s="1"/>
  <c r="J131" i="2" s="1"/>
  <c r="I133" i="2"/>
  <c r="I132" i="2" s="1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 s="1"/>
  <c r="I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 s="1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 s="1"/>
  <c r="I119" i="2" s="1"/>
  <c r="L116" i="2"/>
  <c r="L115" i="2" s="1"/>
  <c r="L114" i="2" s="1"/>
  <c r="K116" i="2"/>
  <c r="K115" i="2" s="1"/>
  <c r="K114" i="2" s="1"/>
  <c r="J116" i="2"/>
  <c r="J115" i="2" s="1"/>
  <c r="J114" i="2" s="1"/>
  <c r="I116" i="2"/>
  <c r="I115" i="2" s="1"/>
  <c r="I114" i="2" s="1"/>
  <c r="L110" i="2"/>
  <c r="K110" i="2"/>
  <c r="J110" i="2"/>
  <c r="I110" i="2"/>
  <c r="L109" i="2"/>
  <c r="K109" i="2"/>
  <c r="J109" i="2"/>
  <c r="I109" i="2"/>
  <c r="L106" i="2"/>
  <c r="L105" i="2" s="1"/>
  <c r="L104" i="2" s="1"/>
  <c r="K106" i="2"/>
  <c r="K105" i="2" s="1"/>
  <c r="K104" i="2" s="1"/>
  <c r="J106" i="2"/>
  <c r="J105" i="2" s="1"/>
  <c r="J104" i="2" s="1"/>
  <c r="I106" i="2"/>
  <c r="I105" i="2" s="1"/>
  <c r="I104" i="2" s="1"/>
  <c r="L101" i="2"/>
  <c r="L100" i="2" s="1"/>
  <c r="L99" i="2" s="1"/>
  <c r="K101" i="2"/>
  <c r="K100" i="2" s="1"/>
  <c r="K99" i="2" s="1"/>
  <c r="J101" i="2"/>
  <c r="J100" i="2" s="1"/>
  <c r="J99" i="2" s="1"/>
  <c r="I101" i="2"/>
  <c r="I100" i="2" s="1"/>
  <c r="I99" i="2" s="1"/>
  <c r="L96" i="2"/>
  <c r="L95" i="2" s="1"/>
  <c r="L94" i="2" s="1"/>
  <c r="K96" i="2"/>
  <c r="K95" i="2" s="1"/>
  <c r="K94" i="2" s="1"/>
  <c r="J96" i="2"/>
  <c r="J95" i="2" s="1"/>
  <c r="J94" i="2" s="1"/>
  <c r="I96" i="2"/>
  <c r="I95" i="2" s="1"/>
  <c r="I94" i="2" s="1"/>
  <c r="L89" i="2"/>
  <c r="K89" i="2"/>
  <c r="J89" i="2"/>
  <c r="I89" i="2"/>
  <c r="L88" i="2"/>
  <c r="L87" i="2" s="1"/>
  <c r="L86" i="2" s="1"/>
  <c r="K88" i="2"/>
  <c r="J88" i="2"/>
  <c r="I88" i="2"/>
  <c r="K87" i="2"/>
  <c r="K86" i="2" s="1"/>
  <c r="J87" i="2"/>
  <c r="J86" i="2" s="1"/>
  <c r="I87" i="2"/>
  <c r="I86" i="2" s="1"/>
  <c r="L84" i="2"/>
  <c r="L83" i="2" s="1"/>
  <c r="L82" i="2" s="1"/>
  <c r="K84" i="2"/>
  <c r="J84" i="2"/>
  <c r="I84" i="2"/>
  <c r="K83" i="2"/>
  <c r="K82" i="2" s="1"/>
  <c r="J83" i="2"/>
  <c r="J82" i="2" s="1"/>
  <c r="I83" i="2"/>
  <c r="I82" i="2" s="1"/>
  <c r="L78" i="2"/>
  <c r="L77" i="2" s="1"/>
  <c r="K78" i="2"/>
  <c r="J78" i="2"/>
  <c r="I78" i="2"/>
  <c r="K77" i="2"/>
  <c r="J77" i="2"/>
  <c r="I77" i="2"/>
  <c r="L73" i="2"/>
  <c r="K73" i="2"/>
  <c r="J73" i="2"/>
  <c r="I73" i="2"/>
  <c r="L72" i="2"/>
  <c r="K72" i="2"/>
  <c r="J72" i="2"/>
  <c r="I72" i="2"/>
  <c r="L68" i="2"/>
  <c r="L67" i="2" s="1"/>
  <c r="K68" i="2"/>
  <c r="K67" i="2" s="1"/>
  <c r="K66" i="2" s="1"/>
  <c r="J68" i="2"/>
  <c r="J67" i="2" s="1"/>
  <c r="J66" i="2" s="1"/>
  <c r="I68" i="2"/>
  <c r="I67" i="2" s="1"/>
  <c r="I66" i="2" s="1"/>
  <c r="L49" i="2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8" i="2"/>
  <c r="L47" i="2" s="1"/>
  <c r="L46" i="2" s="1"/>
  <c r="L44" i="2"/>
  <c r="L43" i="2" s="1"/>
  <c r="L42" i="2" s="1"/>
  <c r="K44" i="2"/>
  <c r="J44" i="2"/>
  <c r="I44" i="2"/>
  <c r="K43" i="2"/>
  <c r="K42" i="2" s="1"/>
  <c r="J43" i="2"/>
  <c r="J42" i="2" s="1"/>
  <c r="I43" i="2"/>
  <c r="I42" i="2" s="1"/>
  <c r="L40" i="2"/>
  <c r="K40" i="2"/>
  <c r="J40" i="2"/>
  <c r="I40" i="2"/>
  <c r="L38" i="2"/>
  <c r="L37" i="2" s="1"/>
  <c r="L36" i="2" s="1"/>
  <c r="K38" i="2"/>
  <c r="K37" i="2" s="1"/>
  <c r="K36" i="2" s="1"/>
  <c r="K35" i="2" s="1"/>
  <c r="J38" i="2"/>
  <c r="J37" i="2" s="1"/>
  <c r="J36" i="2" s="1"/>
  <c r="J35" i="2" s="1"/>
  <c r="I38" i="2"/>
  <c r="I37" i="2" s="1"/>
  <c r="I36" i="2" s="1"/>
  <c r="L365" i="1"/>
  <c r="K365" i="1"/>
  <c r="J365" i="1"/>
  <c r="I365" i="1"/>
  <c r="I364" i="1" s="1"/>
  <c r="L364" i="1"/>
  <c r="K364" i="1"/>
  <c r="J364" i="1"/>
  <c r="L362" i="1"/>
  <c r="K362" i="1"/>
  <c r="J362" i="1"/>
  <c r="I362" i="1"/>
  <c r="L361" i="1"/>
  <c r="K361" i="1"/>
  <c r="J361" i="1"/>
  <c r="I361" i="1"/>
  <c r="L359" i="1"/>
  <c r="L358" i="1" s="1"/>
  <c r="K359" i="1"/>
  <c r="K358" i="1" s="1"/>
  <c r="J359" i="1"/>
  <c r="J358" i="1" s="1"/>
  <c r="I359" i="1"/>
  <c r="I358" i="1" s="1"/>
  <c r="L355" i="1"/>
  <c r="K355" i="1"/>
  <c r="J355" i="1"/>
  <c r="J354" i="1" s="1"/>
  <c r="I355" i="1"/>
  <c r="L354" i="1"/>
  <c r="K354" i="1"/>
  <c r="I354" i="1"/>
  <c r="L351" i="1"/>
  <c r="K351" i="1"/>
  <c r="J351" i="1"/>
  <c r="I351" i="1"/>
  <c r="L350" i="1"/>
  <c r="K350" i="1"/>
  <c r="J350" i="1"/>
  <c r="I350" i="1"/>
  <c r="L347" i="1"/>
  <c r="L346" i="1" s="1"/>
  <c r="K347" i="1"/>
  <c r="K346" i="1" s="1"/>
  <c r="K336" i="1" s="1"/>
  <c r="J347" i="1"/>
  <c r="J346" i="1" s="1"/>
  <c r="I347" i="1"/>
  <c r="I346" i="1" s="1"/>
  <c r="I336" i="1" s="1"/>
  <c r="L343" i="1"/>
  <c r="K343" i="1"/>
  <c r="J343" i="1"/>
  <c r="I343" i="1"/>
  <c r="L340" i="1"/>
  <c r="K340" i="1"/>
  <c r="J340" i="1"/>
  <c r="I340" i="1"/>
  <c r="L338" i="1"/>
  <c r="L337" i="1" s="1"/>
  <c r="L336" i="1" s="1"/>
  <c r="K338" i="1"/>
  <c r="J338" i="1"/>
  <c r="I338" i="1"/>
  <c r="K337" i="1"/>
  <c r="J337" i="1"/>
  <c r="I337" i="1"/>
  <c r="L333" i="1"/>
  <c r="L332" i="1" s="1"/>
  <c r="K333" i="1"/>
  <c r="J333" i="1"/>
  <c r="I333" i="1"/>
  <c r="K332" i="1"/>
  <c r="J332" i="1"/>
  <c r="I332" i="1"/>
  <c r="L330" i="1"/>
  <c r="L329" i="1" s="1"/>
  <c r="K330" i="1"/>
  <c r="K329" i="1" s="1"/>
  <c r="J330" i="1"/>
  <c r="J329" i="1" s="1"/>
  <c r="I330" i="1"/>
  <c r="I329" i="1" s="1"/>
  <c r="L327" i="1"/>
  <c r="K327" i="1"/>
  <c r="J327" i="1"/>
  <c r="J326" i="1" s="1"/>
  <c r="I327" i="1"/>
  <c r="L326" i="1"/>
  <c r="K326" i="1"/>
  <c r="I326" i="1"/>
  <c r="L323" i="1"/>
  <c r="L322" i="1" s="1"/>
  <c r="K323" i="1"/>
  <c r="J323" i="1"/>
  <c r="I323" i="1"/>
  <c r="K322" i="1"/>
  <c r="J322" i="1"/>
  <c r="I322" i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J314" i="1" s="1"/>
  <c r="I315" i="1"/>
  <c r="L314" i="1"/>
  <c r="K314" i="1"/>
  <c r="I314" i="1"/>
  <c r="L311" i="1"/>
  <c r="K311" i="1"/>
  <c r="J311" i="1"/>
  <c r="I311" i="1"/>
  <c r="L308" i="1"/>
  <c r="K308" i="1"/>
  <c r="J308" i="1"/>
  <c r="I308" i="1"/>
  <c r="L306" i="1"/>
  <c r="L305" i="1" s="1"/>
  <c r="K306" i="1"/>
  <c r="K305" i="1" s="1"/>
  <c r="J306" i="1"/>
  <c r="J305" i="1" s="1"/>
  <c r="I306" i="1"/>
  <c r="I305" i="1" s="1"/>
  <c r="L300" i="1"/>
  <c r="L299" i="1" s="1"/>
  <c r="K300" i="1"/>
  <c r="J300" i="1"/>
  <c r="I300" i="1"/>
  <c r="K299" i="1"/>
  <c r="J299" i="1"/>
  <c r="I299" i="1"/>
  <c r="L297" i="1"/>
  <c r="L296" i="1" s="1"/>
  <c r="K297" i="1"/>
  <c r="K296" i="1" s="1"/>
  <c r="J297" i="1"/>
  <c r="J296" i="1" s="1"/>
  <c r="I297" i="1"/>
  <c r="I296" i="1" s="1"/>
  <c r="L294" i="1"/>
  <c r="K294" i="1"/>
  <c r="J294" i="1"/>
  <c r="J293" i="1" s="1"/>
  <c r="I294" i="1"/>
  <c r="L293" i="1"/>
  <c r="K293" i="1"/>
  <c r="I293" i="1"/>
  <c r="L290" i="1"/>
  <c r="L289" i="1" s="1"/>
  <c r="K290" i="1"/>
  <c r="J290" i="1"/>
  <c r="I290" i="1"/>
  <c r="K289" i="1"/>
  <c r="J289" i="1"/>
  <c r="I289" i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J281" i="1" s="1"/>
  <c r="I282" i="1"/>
  <c r="L281" i="1"/>
  <c r="K281" i="1"/>
  <c r="I281" i="1"/>
  <c r="L278" i="1"/>
  <c r="K278" i="1"/>
  <c r="J278" i="1"/>
  <c r="I278" i="1"/>
  <c r="L275" i="1"/>
  <c r="K275" i="1"/>
  <c r="J275" i="1"/>
  <c r="I275" i="1"/>
  <c r="L273" i="1"/>
  <c r="L272" i="1" s="1"/>
  <c r="L271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K265" i="1"/>
  <c r="J265" i="1"/>
  <c r="J264" i="1" s="1"/>
  <c r="I265" i="1"/>
  <c r="L264" i="1"/>
  <c r="K264" i="1"/>
  <c r="I264" i="1"/>
  <c r="L262" i="1"/>
  <c r="L261" i="1" s="1"/>
  <c r="K262" i="1"/>
  <c r="J262" i="1"/>
  <c r="I262" i="1"/>
  <c r="K261" i="1"/>
  <c r="J261" i="1"/>
  <c r="I261" i="1"/>
  <c r="L258" i="1"/>
  <c r="L257" i="1" s="1"/>
  <c r="K258" i="1"/>
  <c r="K257" i="1" s="1"/>
  <c r="J258" i="1"/>
  <c r="J257" i="1" s="1"/>
  <c r="I258" i="1"/>
  <c r="I257" i="1" s="1"/>
  <c r="L254" i="1"/>
  <c r="K254" i="1"/>
  <c r="J254" i="1"/>
  <c r="J253" i="1" s="1"/>
  <c r="I254" i="1"/>
  <c r="L253" i="1"/>
  <c r="K253" i="1"/>
  <c r="I253" i="1"/>
  <c r="L250" i="1"/>
  <c r="L249" i="1" s="1"/>
  <c r="K250" i="1"/>
  <c r="J250" i="1"/>
  <c r="I250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I239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K218" i="1"/>
  <c r="J218" i="1"/>
  <c r="I218" i="1"/>
  <c r="L217" i="1"/>
  <c r="L216" i="1" s="1"/>
  <c r="K217" i="1"/>
  <c r="J217" i="1"/>
  <c r="J216" i="1" s="1"/>
  <c r="I217" i="1"/>
  <c r="L211" i="1"/>
  <c r="K211" i="1"/>
  <c r="J211" i="1"/>
  <c r="I211" i="1"/>
  <c r="L210" i="1"/>
  <c r="L209" i="1" s="1"/>
  <c r="K210" i="1"/>
  <c r="K209" i="1" s="1"/>
  <c r="J210" i="1"/>
  <c r="J209" i="1" s="1"/>
  <c r="I210" i="1"/>
  <c r="I209" i="1" s="1"/>
  <c r="L207" i="1"/>
  <c r="K207" i="1"/>
  <c r="J207" i="1"/>
  <c r="I207" i="1"/>
  <c r="L206" i="1"/>
  <c r="K206" i="1"/>
  <c r="J206" i="1"/>
  <c r="I206" i="1"/>
  <c r="L202" i="1"/>
  <c r="L201" i="1" s="1"/>
  <c r="K202" i="1"/>
  <c r="J202" i="1"/>
  <c r="I202" i="1"/>
  <c r="K201" i="1"/>
  <c r="J201" i="1"/>
  <c r="I201" i="1"/>
  <c r="L196" i="1"/>
  <c r="L195" i="1" s="1"/>
  <c r="K196" i="1"/>
  <c r="K195" i="1" s="1"/>
  <c r="K186" i="1" s="1"/>
  <c r="J196" i="1"/>
  <c r="J195" i="1" s="1"/>
  <c r="J186" i="1" s="1"/>
  <c r="I196" i="1"/>
  <c r="I195" i="1" s="1"/>
  <c r="I186" i="1" s="1"/>
  <c r="L191" i="1"/>
  <c r="K191" i="1"/>
  <c r="J191" i="1"/>
  <c r="I191" i="1"/>
  <c r="L190" i="1"/>
  <c r="K190" i="1"/>
  <c r="J190" i="1"/>
  <c r="I190" i="1"/>
  <c r="L188" i="1"/>
  <c r="L187" i="1" s="1"/>
  <c r="K188" i="1"/>
  <c r="J188" i="1"/>
  <c r="I188" i="1"/>
  <c r="K187" i="1"/>
  <c r="J187" i="1"/>
  <c r="I187" i="1"/>
  <c r="L180" i="1"/>
  <c r="L179" i="1" s="1"/>
  <c r="K180" i="1"/>
  <c r="K179" i="1" s="1"/>
  <c r="J180" i="1"/>
  <c r="J179" i="1" s="1"/>
  <c r="I180" i="1"/>
  <c r="I179" i="1" s="1"/>
  <c r="L175" i="1"/>
  <c r="K175" i="1"/>
  <c r="J175" i="1"/>
  <c r="I175" i="1"/>
  <c r="L174" i="1"/>
  <c r="K174" i="1"/>
  <c r="J174" i="1"/>
  <c r="I174" i="1"/>
  <c r="I173" i="1" s="1"/>
  <c r="L171" i="1"/>
  <c r="K171" i="1"/>
  <c r="J171" i="1"/>
  <c r="I171" i="1"/>
  <c r="L170" i="1"/>
  <c r="L169" i="1" s="1"/>
  <c r="K170" i="1"/>
  <c r="K169" i="1" s="1"/>
  <c r="J170" i="1"/>
  <c r="J169" i="1" s="1"/>
  <c r="I170" i="1"/>
  <c r="I169" i="1" s="1"/>
  <c r="L166" i="1"/>
  <c r="L165" i="1" s="1"/>
  <c r="K166" i="1"/>
  <c r="K165" i="1" s="1"/>
  <c r="J166" i="1"/>
  <c r="J165" i="1" s="1"/>
  <c r="I166" i="1"/>
  <c r="I165" i="1" s="1"/>
  <c r="L161" i="1"/>
  <c r="K161" i="1"/>
  <c r="J161" i="1"/>
  <c r="I161" i="1"/>
  <c r="L160" i="1"/>
  <c r="L159" i="1" s="1"/>
  <c r="L158" i="1" s="1"/>
  <c r="K160" i="1"/>
  <c r="J160" i="1"/>
  <c r="I160" i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K147" i="1"/>
  <c r="J147" i="1"/>
  <c r="I147" i="1"/>
  <c r="L146" i="1"/>
  <c r="L145" i="1" s="1"/>
  <c r="K146" i="1"/>
  <c r="K145" i="1" s="1"/>
  <c r="J146" i="1"/>
  <c r="J145" i="1" s="1"/>
  <c r="I146" i="1"/>
  <c r="I145" i="1" s="1"/>
  <c r="L142" i="1"/>
  <c r="K142" i="1"/>
  <c r="J142" i="1"/>
  <c r="I142" i="1"/>
  <c r="L141" i="1"/>
  <c r="L140" i="1" s="1"/>
  <c r="L139" i="1" s="1"/>
  <c r="K141" i="1"/>
  <c r="K140" i="1" s="1"/>
  <c r="J141" i="1"/>
  <c r="J140" i="1" s="1"/>
  <c r="I141" i="1"/>
  <c r="I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L109" i="1" s="1"/>
  <c r="K110" i="1"/>
  <c r="J110" i="1"/>
  <c r="I110" i="1"/>
  <c r="K109" i="1"/>
  <c r="J109" i="1"/>
  <c r="I109" i="1"/>
  <c r="L106" i="1"/>
  <c r="L105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K93" i="1" s="1"/>
  <c r="J96" i="1"/>
  <c r="J95" i="1" s="1"/>
  <c r="J94" i="1" s="1"/>
  <c r="J93" i="1" s="1"/>
  <c r="I96" i="1"/>
  <c r="I95" i="1" s="1"/>
  <c r="I94" i="1" s="1"/>
  <c r="I93" i="1" s="1"/>
  <c r="L89" i="1"/>
  <c r="L88" i="1" s="1"/>
  <c r="L87" i="1" s="1"/>
  <c r="L86" i="1" s="1"/>
  <c r="K89" i="1"/>
  <c r="J89" i="1"/>
  <c r="I89" i="1"/>
  <c r="K88" i="1"/>
  <c r="J88" i="1"/>
  <c r="I88" i="1"/>
  <c r="K87" i="1"/>
  <c r="K86" i="1" s="1"/>
  <c r="J87" i="1"/>
  <c r="J86" i="1" s="1"/>
  <c r="I87" i="1"/>
  <c r="I86" i="1" s="1"/>
  <c r="L84" i="1"/>
  <c r="K84" i="1"/>
  <c r="J84" i="1"/>
  <c r="I84" i="1"/>
  <c r="L83" i="1"/>
  <c r="L82" i="1" s="1"/>
  <c r="K83" i="1"/>
  <c r="K82" i="1" s="1"/>
  <c r="J83" i="1"/>
  <c r="J82" i="1" s="1"/>
  <c r="I83" i="1"/>
  <c r="I82" i="1" s="1"/>
  <c r="L78" i="1"/>
  <c r="K78" i="1"/>
  <c r="J78" i="1"/>
  <c r="I78" i="1"/>
  <c r="L77" i="1"/>
  <c r="K77" i="1"/>
  <c r="J77" i="1"/>
  <c r="I77" i="1"/>
  <c r="L73" i="1"/>
  <c r="L72" i="1" s="1"/>
  <c r="K73" i="1"/>
  <c r="J73" i="1"/>
  <c r="I73" i="1"/>
  <c r="K72" i="1"/>
  <c r="J72" i="1"/>
  <c r="I72" i="1"/>
  <c r="L68" i="1"/>
  <c r="L67" i="1" s="1"/>
  <c r="L66" i="1" s="1"/>
  <c r="L65" i="1" s="1"/>
  <c r="K68" i="1"/>
  <c r="K67" i="1" s="1"/>
  <c r="K66" i="1" s="1"/>
  <c r="K65" i="1" s="1"/>
  <c r="J68" i="1"/>
  <c r="J67" i="1" s="1"/>
  <c r="J66" i="1" s="1"/>
  <c r="J65" i="1" s="1"/>
  <c r="I68" i="1"/>
  <c r="I67" i="1" s="1"/>
  <c r="I66" i="1" s="1"/>
  <c r="L49" i="1"/>
  <c r="L48" i="1" s="1"/>
  <c r="L47" i="1" s="1"/>
  <c r="L46" i="1" s="1"/>
  <c r="K49" i="1"/>
  <c r="K48" i="1" s="1"/>
  <c r="K47" i="1" s="1"/>
  <c r="K46" i="1" s="1"/>
  <c r="J49" i="1"/>
  <c r="I49" i="1"/>
  <c r="J48" i="1"/>
  <c r="I48" i="1"/>
  <c r="J47" i="1"/>
  <c r="J46" i="1" s="1"/>
  <c r="I47" i="1"/>
  <c r="I46" i="1" s="1"/>
  <c r="L44" i="1"/>
  <c r="K44" i="1"/>
  <c r="J44" i="1"/>
  <c r="I44" i="1"/>
  <c r="L43" i="1"/>
  <c r="L42" i="1" s="1"/>
  <c r="K43" i="1"/>
  <c r="K42" i="1" s="1"/>
  <c r="J43" i="1"/>
  <c r="J42" i="1" s="1"/>
  <c r="I43" i="1"/>
  <c r="I42" i="1" s="1"/>
  <c r="L40" i="1"/>
  <c r="K40" i="1"/>
  <c r="J40" i="1"/>
  <c r="I40" i="1"/>
  <c r="L38" i="1"/>
  <c r="L37" i="1" s="1"/>
  <c r="L36" i="1" s="1"/>
  <c r="L35" i="1" s="1"/>
  <c r="K38" i="1"/>
  <c r="K37" i="1" s="1"/>
  <c r="K36" i="1" s="1"/>
  <c r="K35" i="1" s="1"/>
  <c r="J38" i="1"/>
  <c r="J37" i="1" s="1"/>
  <c r="J36" i="1" s="1"/>
  <c r="J35" i="1" s="1"/>
  <c r="I38" i="1"/>
  <c r="I37" i="1" s="1"/>
  <c r="I36" i="1" s="1"/>
  <c r="I271" i="17" l="1"/>
  <c r="L239" i="17"/>
  <c r="J271" i="17"/>
  <c r="I159" i="17"/>
  <c r="I158" i="17" s="1"/>
  <c r="J168" i="17"/>
  <c r="K216" i="17"/>
  <c r="K185" i="17" s="1"/>
  <c r="K184" i="17" s="1"/>
  <c r="K271" i="17"/>
  <c r="I304" i="17"/>
  <c r="I303" i="17" s="1"/>
  <c r="I184" i="17" s="1"/>
  <c r="K238" i="17"/>
  <c r="L186" i="17"/>
  <c r="J159" i="17"/>
  <c r="J158" i="17" s="1"/>
  <c r="K168" i="17"/>
  <c r="L271" i="17"/>
  <c r="J304" i="17"/>
  <c r="I113" i="17"/>
  <c r="I139" i="17"/>
  <c r="K159" i="17"/>
  <c r="K158" i="17" s="1"/>
  <c r="K304" i="17"/>
  <c r="K303" i="17" s="1"/>
  <c r="I35" i="17"/>
  <c r="J113" i="17"/>
  <c r="J139" i="17"/>
  <c r="L304" i="17"/>
  <c r="L303" i="17" s="1"/>
  <c r="K35" i="17"/>
  <c r="I65" i="17"/>
  <c r="L113" i="17"/>
  <c r="L168" i="17"/>
  <c r="I239" i="17"/>
  <c r="I238" i="17" s="1"/>
  <c r="I336" i="17"/>
  <c r="J35" i="17"/>
  <c r="K113" i="17"/>
  <c r="K139" i="17"/>
  <c r="L216" i="17"/>
  <c r="L336" i="17"/>
  <c r="L35" i="17"/>
  <c r="J65" i="17"/>
  <c r="I93" i="17"/>
  <c r="L159" i="17"/>
  <c r="L158" i="17" s="1"/>
  <c r="I173" i="17"/>
  <c r="I168" i="17" s="1"/>
  <c r="J239" i="17"/>
  <c r="J238" i="17" s="1"/>
  <c r="J336" i="17"/>
  <c r="I93" i="16"/>
  <c r="I216" i="16"/>
  <c r="I185" i="16" s="1"/>
  <c r="J93" i="16"/>
  <c r="J216" i="16"/>
  <c r="J185" i="16" s="1"/>
  <c r="I168" i="16"/>
  <c r="I303" i="16"/>
  <c r="J303" i="16"/>
  <c r="K216" i="16"/>
  <c r="L93" i="16"/>
  <c r="L216" i="16"/>
  <c r="L185" i="16" s="1"/>
  <c r="L184" i="16" s="1"/>
  <c r="I35" i="16"/>
  <c r="I173" i="16"/>
  <c r="I271" i="16"/>
  <c r="I238" i="16" s="1"/>
  <c r="I336" i="16"/>
  <c r="J35" i="16"/>
  <c r="J173" i="16"/>
  <c r="J168" i="16" s="1"/>
  <c r="J271" i="16"/>
  <c r="J238" i="16" s="1"/>
  <c r="J336" i="16"/>
  <c r="K185" i="16"/>
  <c r="K93" i="16"/>
  <c r="K35" i="16"/>
  <c r="K173" i="16"/>
  <c r="K168" i="16" s="1"/>
  <c r="K271" i="16"/>
  <c r="K238" i="16" s="1"/>
  <c r="K336" i="16"/>
  <c r="K303" i="16" s="1"/>
  <c r="L35" i="16"/>
  <c r="L173" i="16"/>
  <c r="L168" i="16" s="1"/>
  <c r="L271" i="16"/>
  <c r="L238" i="16" s="1"/>
  <c r="L336" i="16"/>
  <c r="L303" i="16" s="1"/>
  <c r="K185" i="15"/>
  <c r="I271" i="15"/>
  <c r="L239" i="15"/>
  <c r="L238" i="15" s="1"/>
  <c r="I159" i="15"/>
  <c r="I158" i="15" s="1"/>
  <c r="J168" i="15"/>
  <c r="K216" i="15"/>
  <c r="K271" i="15"/>
  <c r="I304" i="15"/>
  <c r="I303" i="15" s="1"/>
  <c r="L186" i="15"/>
  <c r="J159" i="15"/>
  <c r="J158" i="15" s="1"/>
  <c r="L271" i="15"/>
  <c r="I113" i="15"/>
  <c r="I139" i="15"/>
  <c r="K159" i="15"/>
  <c r="K158" i="15" s="1"/>
  <c r="K304" i="15"/>
  <c r="K303" i="15" s="1"/>
  <c r="K168" i="15"/>
  <c r="J304" i="15"/>
  <c r="J303" i="15" s="1"/>
  <c r="I35" i="15"/>
  <c r="J113" i="15"/>
  <c r="J139" i="15"/>
  <c r="L304" i="15"/>
  <c r="L303" i="15" s="1"/>
  <c r="J35" i="15"/>
  <c r="J34" i="15" s="1"/>
  <c r="K113" i="15"/>
  <c r="K34" i="15" s="1"/>
  <c r="K139" i="15"/>
  <c r="L216" i="15"/>
  <c r="I65" i="15"/>
  <c r="L113" i="15"/>
  <c r="L168" i="15"/>
  <c r="I239" i="15"/>
  <c r="L336" i="15"/>
  <c r="K238" i="15"/>
  <c r="I93" i="15"/>
  <c r="L159" i="15"/>
  <c r="L158" i="15" s="1"/>
  <c r="L34" i="15" s="1"/>
  <c r="J239" i="15"/>
  <c r="J238" i="15" s="1"/>
  <c r="J184" i="15" s="1"/>
  <c r="L35" i="14"/>
  <c r="I93" i="14"/>
  <c r="L216" i="14"/>
  <c r="J271" i="14"/>
  <c r="K65" i="14"/>
  <c r="J93" i="14"/>
  <c r="J34" i="14" s="1"/>
  <c r="K271" i="14"/>
  <c r="I304" i="14"/>
  <c r="I303" i="14" s="1"/>
  <c r="K93" i="14"/>
  <c r="J304" i="14"/>
  <c r="J303" i="14" s="1"/>
  <c r="L93" i="14"/>
  <c r="I173" i="14"/>
  <c r="K304" i="14"/>
  <c r="K303" i="14" s="1"/>
  <c r="L66" i="14"/>
  <c r="L65" i="14" s="1"/>
  <c r="L271" i="14"/>
  <c r="J173" i="14"/>
  <c r="J168" i="14" s="1"/>
  <c r="L304" i="14"/>
  <c r="L303" i="14" s="1"/>
  <c r="K173" i="14"/>
  <c r="K168" i="14" s="1"/>
  <c r="I239" i="14"/>
  <c r="I238" i="14" s="1"/>
  <c r="I34" i="14"/>
  <c r="L185" i="14"/>
  <c r="L184" i="14" s="1"/>
  <c r="I185" i="14"/>
  <c r="J239" i="14"/>
  <c r="I336" i="14"/>
  <c r="L238" i="14"/>
  <c r="I113" i="14"/>
  <c r="I168" i="14"/>
  <c r="J185" i="14"/>
  <c r="K239" i="14"/>
  <c r="K238" i="14" s="1"/>
  <c r="K184" i="14" s="1"/>
  <c r="J336" i="14"/>
  <c r="I238" i="13"/>
  <c r="J239" i="13"/>
  <c r="I113" i="13"/>
  <c r="I139" i="13"/>
  <c r="I159" i="13"/>
  <c r="I158" i="13" s="1"/>
  <c r="I168" i="13"/>
  <c r="K239" i="13"/>
  <c r="L304" i="13"/>
  <c r="L303" i="13" s="1"/>
  <c r="J113" i="13"/>
  <c r="J139" i="13"/>
  <c r="J159" i="13"/>
  <c r="J158" i="13" s="1"/>
  <c r="J168" i="13"/>
  <c r="L239" i="13"/>
  <c r="L238" i="13" s="1"/>
  <c r="I35" i="13"/>
  <c r="K113" i="13"/>
  <c r="K139" i="13"/>
  <c r="K159" i="13"/>
  <c r="K158" i="13" s="1"/>
  <c r="K168" i="13"/>
  <c r="L186" i="13"/>
  <c r="L185" i="13" s="1"/>
  <c r="L184" i="13" s="1"/>
  <c r="I216" i="13"/>
  <c r="J35" i="13"/>
  <c r="J34" i="13" s="1"/>
  <c r="L113" i="13"/>
  <c r="L139" i="13"/>
  <c r="L159" i="13"/>
  <c r="L158" i="13" s="1"/>
  <c r="I186" i="13"/>
  <c r="J216" i="13"/>
  <c r="J185" i="13" s="1"/>
  <c r="K35" i="13"/>
  <c r="I65" i="13"/>
  <c r="L104" i="13"/>
  <c r="K216" i="13"/>
  <c r="K185" i="13" s="1"/>
  <c r="L168" i="13"/>
  <c r="L35" i="13"/>
  <c r="L34" i="13" s="1"/>
  <c r="L368" i="13" s="1"/>
  <c r="J65" i="13"/>
  <c r="I93" i="13"/>
  <c r="L216" i="13"/>
  <c r="I271" i="13"/>
  <c r="I336" i="13"/>
  <c r="I303" i="13"/>
  <c r="K65" i="13"/>
  <c r="J93" i="13"/>
  <c r="J271" i="13"/>
  <c r="J336" i="13"/>
  <c r="J303" i="13" s="1"/>
  <c r="L66" i="13"/>
  <c r="L65" i="13" s="1"/>
  <c r="K93" i="13"/>
  <c r="K271" i="13"/>
  <c r="K336" i="13"/>
  <c r="K303" i="13" s="1"/>
  <c r="L93" i="13"/>
  <c r="L93" i="12"/>
  <c r="L216" i="12"/>
  <c r="J271" i="12"/>
  <c r="I35" i="12"/>
  <c r="I173" i="12"/>
  <c r="K271" i="12"/>
  <c r="I304" i="12"/>
  <c r="I303" i="12" s="1"/>
  <c r="L168" i="12"/>
  <c r="J35" i="12"/>
  <c r="J173" i="12"/>
  <c r="L271" i="12"/>
  <c r="L238" i="12" s="1"/>
  <c r="J304" i="12"/>
  <c r="K35" i="12"/>
  <c r="K173" i="12"/>
  <c r="K168" i="12" s="1"/>
  <c r="K304" i="12"/>
  <c r="K303" i="12" s="1"/>
  <c r="L35" i="12"/>
  <c r="L173" i="12"/>
  <c r="L304" i="12"/>
  <c r="L303" i="12" s="1"/>
  <c r="J65" i="12"/>
  <c r="J113" i="12"/>
  <c r="J139" i="12"/>
  <c r="J159" i="12"/>
  <c r="J158" i="12" s="1"/>
  <c r="J168" i="12"/>
  <c r="J185" i="12"/>
  <c r="J239" i="12"/>
  <c r="I336" i="12"/>
  <c r="L185" i="12"/>
  <c r="I65" i="12"/>
  <c r="I113" i="12"/>
  <c r="I139" i="12"/>
  <c r="I159" i="12"/>
  <c r="I158" i="12" s="1"/>
  <c r="I168" i="12"/>
  <c r="I239" i="12"/>
  <c r="I238" i="12" s="1"/>
  <c r="I184" i="12" s="1"/>
  <c r="K65" i="12"/>
  <c r="K113" i="12"/>
  <c r="K139" i="12"/>
  <c r="K159" i="12"/>
  <c r="K158" i="12" s="1"/>
  <c r="K185" i="12"/>
  <c r="K239" i="12"/>
  <c r="J336" i="12"/>
  <c r="L35" i="11"/>
  <c r="I93" i="11"/>
  <c r="L216" i="11"/>
  <c r="J271" i="11"/>
  <c r="I304" i="11"/>
  <c r="L66" i="11"/>
  <c r="L65" i="11" s="1"/>
  <c r="K93" i="11"/>
  <c r="L271" i="11"/>
  <c r="L238" i="11" s="1"/>
  <c r="J304" i="11"/>
  <c r="L93" i="11"/>
  <c r="I173" i="11"/>
  <c r="I168" i="11" s="1"/>
  <c r="K304" i="11"/>
  <c r="K303" i="11" s="1"/>
  <c r="L185" i="11"/>
  <c r="J93" i="11"/>
  <c r="J173" i="11"/>
  <c r="J168" i="11" s="1"/>
  <c r="L304" i="11"/>
  <c r="L303" i="11" s="1"/>
  <c r="K173" i="11"/>
  <c r="K168" i="11" s="1"/>
  <c r="K34" i="11" s="1"/>
  <c r="K368" i="11" s="1"/>
  <c r="I239" i="11"/>
  <c r="I238" i="11" s="1"/>
  <c r="L173" i="11"/>
  <c r="L168" i="11" s="1"/>
  <c r="J239" i="11"/>
  <c r="J238" i="11" s="1"/>
  <c r="I336" i="11"/>
  <c r="I185" i="11"/>
  <c r="K65" i="11"/>
  <c r="K271" i="11"/>
  <c r="I113" i="11"/>
  <c r="I34" i="11" s="1"/>
  <c r="J185" i="11"/>
  <c r="K239" i="11"/>
  <c r="K238" i="11" s="1"/>
  <c r="K184" i="11" s="1"/>
  <c r="J336" i="11"/>
  <c r="I303" i="9"/>
  <c r="I186" i="9"/>
  <c r="I185" i="9" s="1"/>
  <c r="I239" i="9"/>
  <c r="I271" i="9"/>
  <c r="I168" i="9"/>
  <c r="L113" i="9"/>
  <c r="L34" i="9" s="1"/>
  <c r="L271" i="9"/>
  <c r="L238" i="9"/>
  <c r="I139" i="9"/>
  <c r="I34" i="9" s="1"/>
  <c r="I65" i="9"/>
  <c r="I113" i="9"/>
  <c r="L186" i="9"/>
  <c r="J139" i="9"/>
  <c r="J168" i="9"/>
  <c r="J216" i="9"/>
  <c r="J185" i="9" s="1"/>
  <c r="J184" i="9" s="1"/>
  <c r="K139" i="9"/>
  <c r="K168" i="9"/>
  <c r="K216" i="9"/>
  <c r="K185" i="9" s="1"/>
  <c r="K184" i="9" s="1"/>
  <c r="J66" i="9"/>
  <c r="J65" i="9" s="1"/>
  <c r="J34" i="9" s="1"/>
  <c r="J368" i="9" s="1"/>
  <c r="L216" i="9"/>
  <c r="J239" i="9"/>
  <c r="J238" i="9" s="1"/>
  <c r="J304" i="9"/>
  <c r="J303" i="9" s="1"/>
  <c r="K239" i="9"/>
  <c r="K238" i="9" s="1"/>
  <c r="K304" i="9"/>
  <c r="K303" i="9" s="1"/>
  <c r="K66" i="9"/>
  <c r="K65" i="9" s="1"/>
  <c r="K34" i="9" s="1"/>
  <c r="L305" i="9"/>
  <c r="L304" i="9" s="1"/>
  <c r="L303" i="9" s="1"/>
  <c r="J159" i="9"/>
  <c r="J158" i="9" s="1"/>
  <c r="K35" i="8"/>
  <c r="I65" i="8"/>
  <c r="I34" i="8" s="1"/>
  <c r="I368" i="8" s="1"/>
  <c r="L104" i="8"/>
  <c r="J186" i="8"/>
  <c r="J185" i="8" s="1"/>
  <c r="K216" i="8"/>
  <c r="I271" i="8"/>
  <c r="L216" i="8"/>
  <c r="J168" i="8"/>
  <c r="L238" i="8"/>
  <c r="L185" i="8"/>
  <c r="L184" i="8" s="1"/>
  <c r="L35" i="8"/>
  <c r="L34" i="8" s="1"/>
  <c r="L368" i="8" s="1"/>
  <c r="I93" i="8"/>
  <c r="K65" i="8"/>
  <c r="I304" i="8"/>
  <c r="I303" i="8" s="1"/>
  <c r="L66" i="8"/>
  <c r="L65" i="8" s="1"/>
  <c r="K93" i="8"/>
  <c r="J304" i="8"/>
  <c r="J303" i="8" s="1"/>
  <c r="L93" i="8"/>
  <c r="I173" i="8"/>
  <c r="K304" i="8"/>
  <c r="K303" i="8" s="1"/>
  <c r="J113" i="8"/>
  <c r="K185" i="8"/>
  <c r="K168" i="8"/>
  <c r="J65" i="8"/>
  <c r="J34" i="8" s="1"/>
  <c r="J271" i="8"/>
  <c r="J93" i="8"/>
  <c r="K271" i="8"/>
  <c r="L271" i="8"/>
  <c r="J173" i="8"/>
  <c r="L304" i="8"/>
  <c r="L303" i="8" s="1"/>
  <c r="K173" i="8"/>
  <c r="I239" i="8"/>
  <c r="I238" i="8" s="1"/>
  <c r="I185" i="8"/>
  <c r="I184" i="8" s="1"/>
  <c r="J239" i="8"/>
  <c r="J238" i="8" s="1"/>
  <c r="I168" i="8"/>
  <c r="K239" i="8"/>
  <c r="K238" i="8" s="1"/>
  <c r="I93" i="7"/>
  <c r="J93" i="7"/>
  <c r="L173" i="7"/>
  <c r="L216" i="7"/>
  <c r="I113" i="7"/>
  <c r="L185" i="7"/>
  <c r="I35" i="7"/>
  <c r="I65" i="7"/>
  <c r="K93" i="7"/>
  <c r="I168" i="7"/>
  <c r="I186" i="7"/>
  <c r="I185" i="7" s="1"/>
  <c r="I239" i="7"/>
  <c r="J35" i="7"/>
  <c r="J65" i="7"/>
  <c r="L93" i="7"/>
  <c r="J168" i="7"/>
  <c r="J239" i="7"/>
  <c r="J238" i="7" s="1"/>
  <c r="J184" i="7" s="1"/>
  <c r="K35" i="7"/>
  <c r="K66" i="7"/>
  <c r="K65" i="7" s="1"/>
  <c r="I159" i="7"/>
  <c r="I158" i="7" s="1"/>
  <c r="I271" i="7"/>
  <c r="I304" i="7"/>
  <c r="I303" i="7" s="1"/>
  <c r="L34" i="7"/>
  <c r="J303" i="7"/>
  <c r="K168" i="7"/>
  <c r="K239" i="7"/>
  <c r="K271" i="7"/>
  <c r="K304" i="7"/>
  <c r="K336" i="7"/>
  <c r="L168" i="7"/>
  <c r="L239" i="7"/>
  <c r="L271" i="7"/>
  <c r="L304" i="7"/>
  <c r="L336" i="7"/>
  <c r="I113" i="6"/>
  <c r="J113" i="6"/>
  <c r="I238" i="6"/>
  <c r="L65" i="6"/>
  <c r="L34" i="6" s="1"/>
  <c r="L113" i="6"/>
  <c r="L139" i="6"/>
  <c r="L159" i="6"/>
  <c r="L158" i="6" s="1"/>
  <c r="L168" i="6"/>
  <c r="L239" i="6"/>
  <c r="L238" i="6" s="1"/>
  <c r="L304" i="6"/>
  <c r="L303" i="6" s="1"/>
  <c r="I93" i="6"/>
  <c r="I34" i="6" s="1"/>
  <c r="I186" i="6"/>
  <c r="I216" i="6"/>
  <c r="J93" i="6"/>
  <c r="J34" i="6" s="1"/>
  <c r="J186" i="6"/>
  <c r="J216" i="6"/>
  <c r="K93" i="6"/>
  <c r="K34" i="6" s="1"/>
  <c r="K216" i="6"/>
  <c r="K185" i="6" s="1"/>
  <c r="L93" i="6"/>
  <c r="L216" i="6"/>
  <c r="L185" i="6" s="1"/>
  <c r="L184" i="6" s="1"/>
  <c r="I271" i="6"/>
  <c r="J271" i="6"/>
  <c r="J238" i="6"/>
  <c r="K271" i="6"/>
  <c r="K238" i="6" s="1"/>
  <c r="K238" i="5"/>
  <c r="I93" i="5"/>
  <c r="I186" i="5"/>
  <c r="I216" i="5"/>
  <c r="I238" i="5"/>
  <c r="J216" i="5"/>
  <c r="J185" i="5" s="1"/>
  <c r="L93" i="5"/>
  <c r="L216" i="5"/>
  <c r="L185" i="5" s="1"/>
  <c r="I35" i="5"/>
  <c r="I173" i="5"/>
  <c r="I168" i="5" s="1"/>
  <c r="I271" i="5"/>
  <c r="I336" i="5"/>
  <c r="K168" i="5"/>
  <c r="L168" i="5"/>
  <c r="K186" i="5"/>
  <c r="K216" i="5"/>
  <c r="J35" i="5"/>
  <c r="J173" i="5"/>
  <c r="J168" i="5" s="1"/>
  <c r="K35" i="5"/>
  <c r="K34" i="5" s="1"/>
  <c r="K173" i="5"/>
  <c r="K271" i="5"/>
  <c r="K336" i="5"/>
  <c r="I303" i="5"/>
  <c r="J303" i="5"/>
  <c r="K303" i="5"/>
  <c r="L113" i="5"/>
  <c r="L238" i="5"/>
  <c r="J93" i="5"/>
  <c r="K93" i="5"/>
  <c r="J271" i="5"/>
  <c r="J238" i="5" s="1"/>
  <c r="J336" i="5"/>
  <c r="L35" i="5"/>
  <c r="L173" i="5"/>
  <c r="L271" i="5"/>
  <c r="L336" i="5"/>
  <c r="L303" i="5" s="1"/>
  <c r="J185" i="4"/>
  <c r="L186" i="4"/>
  <c r="L185" i="4" s="1"/>
  <c r="L184" i="4" s="1"/>
  <c r="I93" i="4"/>
  <c r="I168" i="4"/>
  <c r="L113" i="4"/>
  <c r="L34" i="4" s="1"/>
  <c r="L368" i="4" s="1"/>
  <c r="I336" i="4"/>
  <c r="I65" i="4"/>
  <c r="I34" i="4" s="1"/>
  <c r="I368" i="4" s="1"/>
  <c r="I304" i="4"/>
  <c r="I303" i="4" s="1"/>
  <c r="L239" i="4"/>
  <c r="L238" i="4" s="1"/>
  <c r="J35" i="4"/>
  <c r="K139" i="4"/>
  <c r="K34" i="4" s="1"/>
  <c r="K216" i="4"/>
  <c r="K185" i="4" s="1"/>
  <c r="J271" i="4"/>
  <c r="J238" i="4" s="1"/>
  <c r="K304" i="4"/>
  <c r="K303" i="4" s="1"/>
  <c r="K271" i="4"/>
  <c r="I239" i="4"/>
  <c r="I238" i="4" s="1"/>
  <c r="I184" i="4" s="1"/>
  <c r="J168" i="4"/>
  <c r="K168" i="4"/>
  <c r="J304" i="4"/>
  <c r="J303" i="4" s="1"/>
  <c r="K66" i="4"/>
  <c r="K65" i="4" s="1"/>
  <c r="L216" i="4"/>
  <c r="K239" i="4"/>
  <c r="K159" i="4"/>
  <c r="K158" i="4" s="1"/>
  <c r="K184" i="2"/>
  <c r="L35" i="2"/>
  <c r="I113" i="2"/>
  <c r="J113" i="2"/>
  <c r="J139" i="2"/>
  <c r="L216" i="2"/>
  <c r="K113" i="2"/>
  <c r="K139" i="2"/>
  <c r="I239" i="2"/>
  <c r="I65" i="2"/>
  <c r="L113" i="2"/>
  <c r="L168" i="2"/>
  <c r="J239" i="2"/>
  <c r="J65" i="2"/>
  <c r="I93" i="2"/>
  <c r="L159" i="2"/>
  <c r="L158" i="2" s="1"/>
  <c r="I173" i="2"/>
  <c r="K239" i="2"/>
  <c r="K238" i="2" s="1"/>
  <c r="K93" i="2"/>
  <c r="L139" i="2"/>
  <c r="K173" i="2"/>
  <c r="K168" i="2" s="1"/>
  <c r="K34" i="2" s="1"/>
  <c r="K368" i="2" s="1"/>
  <c r="L186" i="2"/>
  <c r="L185" i="2" s="1"/>
  <c r="I185" i="2"/>
  <c r="J271" i="2"/>
  <c r="J304" i="2"/>
  <c r="J303" i="2" s="1"/>
  <c r="I168" i="2"/>
  <c r="K65" i="2"/>
  <c r="J93" i="2"/>
  <c r="J173" i="2"/>
  <c r="J168" i="2" s="1"/>
  <c r="I271" i="2"/>
  <c r="I304" i="2"/>
  <c r="I303" i="2" s="1"/>
  <c r="L66" i="2"/>
  <c r="L65" i="2" s="1"/>
  <c r="I35" i="2"/>
  <c r="I34" i="2" s="1"/>
  <c r="L93" i="2"/>
  <c r="J185" i="2"/>
  <c r="I216" i="2"/>
  <c r="K271" i="2"/>
  <c r="K304" i="2"/>
  <c r="K303" i="2" s="1"/>
  <c r="L336" i="2"/>
  <c r="L303" i="2" s="1"/>
  <c r="K173" i="1"/>
  <c r="L173" i="1"/>
  <c r="J239" i="1"/>
  <c r="J173" i="1"/>
  <c r="J168" i="1" s="1"/>
  <c r="I113" i="1"/>
  <c r="I139" i="1"/>
  <c r="I159" i="1"/>
  <c r="I158" i="1" s="1"/>
  <c r="I168" i="1"/>
  <c r="J185" i="1"/>
  <c r="K239" i="1"/>
  <c r="J113" i="1"/>
  <c r="J139" i="1"/>
  <c r="J34" i="1" s="1"/>
  <c r="J159" i="1"/>
  <c r="J158" i="1" s="1"/>
  <c r="K185" i="1"/>
  <c r="L239" i="1"/>
  <c r="L238" i="1" s="1"/>
  <c r="K113" i="1"/>
  <c r="K34" i="1" s="1"/>
  <c r="I216" i="1"/>
  <c r="I185" i="1" s="1"/>
  <c r="I271" i="1"/>
  <c r="I238" i="1" s="1"/>
  <c r="I304" i="1"/>
  <c r="I303" i="1" s="1"/>
  <c r="K139" i="1"/>
  <c r="K159" i="1"/>
  <c r="K158" i="1" s="1"/>
  <c r="K168" i="1"/>
  <c r="L186" i="1"/>
  <c r="L185" i="1" s="1"/>
  <c r="L113" i="1"/>
  <c r="L168" i="1"/>
  <c r="J271" i="1"/>
  <c r="J304" i="1"/>
  <c r="J336" i="1"/>
  <c r="I35" i="1"/>
  <c r="I34" i="1" s="1"/>
  <c r="I65" i="1"/>
  <c r="L104" i="1"/>
  <c r="L93" i="1" s="1"/>
  <c r="L34" i="1" s="1"/>
  <c r="K216" i="1"/>
  <c r="K271" i="1"/>
  <c r="K304" i="1"/>
  <c r="K303" i="1" s="1"/>
  <c r="L304" i="1"/>
  <c r="L303" i="1" s="1"/>
  <c r="L185" i="17" l="1"/>
  <c r="I34" i="17"/>
  <c r="I368" i="17" s="1"/>
  <c r="J303" i="17"/>
  <c r="J184" i="17" s="1"/>
  <c r="L238" i="17"/>
  <c r="J34" i="17"/>
  <c r="J368" i="17" s="1"/>
  <c r="L34" i="17"/>
  <c r="K34" i="17"/>
  <c r="K368" i="17" s="1"/>
  <c r="J184" i="16"/>
  <c r="I184" i="16"/>
  <c r="J34" i="16"/>
  <c r="J368" i="16" s="1"/>
  <c r="I34" i="16"/>
  <c r="I368" i="16" s="1"/>
  <c r="K34" i="16"/>
  <c r="K368" i="16" s="1"/>
  <c r="K184" i="16"/>
  <c r="L34" i="16"/>
  <c r="L368" i="16" s="1"/>
  <c r="L368" i="15"/>
  <c r="K368" i="15"/>
  <c r="J368" i="15"/>
  <c r="I238" i="15"/>
  <c r="I184" i="15" s="1"/>
  <c r="I34" i="15"/>
  <c r="I368" i="15" s="1"/>
  <c r="K184" i="15"/>
  <c r="L185" i="15"/>
  <c r="L184" i="15" s="1"/>
  <c r="K34" i="14"/>
  <c r="K368" i="14" s="1"/>
  <c r="I368" i="14"/>
  <c r="L34" i="14"/>
  <c r="L368" i="14" s="1"/>
  <c r="J238" i="14"/>
  <c r="J184" i="14" s="1"/>
  <c r="J368" i="14" s="1"/>
  <c r="I184" i="14"/>
  <c r="J184" i="13"/>
  <c r="J368" i="13" s="1"/>
  <c r="K184" i="13"/>
  <c r="K238" i="13"/>
  <c r="I185" i="13"/>
  <c r="I184" i="13" s="1"/>
  <c r="K34" i="13"/>
  <c r="I34" i="13"/>
  <c r="I368" i="13" s="1"/>
  <c r="J238" i="13"/>
  <c r="K238" i="12"/>
  <c r="K184" i="12"/>
  <c r="L34" i="12"/>
  <c r="I34" i="12"/>
  <c r="I368" i="12" s="1"/>
  <c r="L184" i="12"/>
  <c r="J238" i="12"/>
  <c r="K34" i="12"/>
  <c r="K368" i="12" s="1"/>
  <c r="J34" i="12"/>
  <c r="J303" i="12"/>
  <c r="J184" i="12" s="1"/>
  <c r="J34" i="11"/>
  <c r="I303" i="11"/>
  <c r="J303" i="11"/>
  <c r="I184" i="11"/>
  <c r="I368" i="11" s="1"/>
  <c r="L184" i="11"/>
  <c r="L34" i="11"/>
  <c r="L368" i="11" s="1"/>
  <c r="J184" i="11"/>
  <c r="K368" i="9"/>
  <c r="L185" i="9"/>
  <c r="L184" i="9" s="1"/>
  <c r="L368" i="9" s="1"/>
  <c r="I238" i="9"/>
  <c r="I184" i="9" s="1"/>
  <c r="I368" i="9" s="1"/>
  <c r="J368" i="8"/>
  <c r="K184" i="8"/>
  <c r="K34" i="8"/>
  <c r="J184" i="8"/>
  <c r="K34" i="7"/>
  <c r="K238" i="7"/>
  <c r="I34" i="7"/>
  <c r="L303" i="7"/>
  <c r="L184" i="7" s="1"/>
  <c r="L368" i="7" s="1"/>
  <c r="L238" i="7"/>
  <c r="J34" i="7"/>
  <c r="J368" i="7" s="1"/>
  <c r="K303" i="7"/>
  <c r="I238" i="7"/>
  <c r="I184" i="7" s="1"/>
  <c r="K184" i="6"/>
  <c r="K368" i="6" s="1"/>
  <c r="L368" i="6"/>
  <c r="J185" i="6"/>
  <c r="J184" i="6" s="1"/>
  <c r="J368" i="6" s="1"/>
  <c r="I185" i="6"/>
  <c r="I184" i="6" s="1"/>
  <c r="I368" i="6" s="1"/>
  <c r="L184" i="5"/>
  <c r="J184" i="5"/>
  <c r="K185" i="5"/>
  <c r="K184" i="5" s="1"/>
  <c r="K368" i="5" s="1"/>
  <c r="I185" i="5"/>
  <c r="I184" i="5" s="1"/>
  <c r="I34" i="5"/>
  <c r="I368" i="5" s="1"/>
  <c r="J34" i="5"/>
  <c r="J368" i="5" s="1"/>
  <c r="L34" i="5"/>
  <c r="L368" i="5" s="1"/>
  <c r="J184" i="4"/>
  <c r="K238" i="4"/>
  <c r="K184" i="4" s="1"/>
  <c r="K368" i="4" s="1"/>
  <c r="J34" i="4"/>
  <c r="J368" i="4" s="1"/>
  <c r="J34" i="2"/>
  <c r="J368" i="2" s="1"/>
  <c r="I368" i="2"/>
  <c r="J238" i="2"/>
  <c r="I238" i="2"/>
  <c r="I184" i="2"/>
  <c r="L184" i="2"/>
  <c r="J184" i="2"/>
  <c r="L34" i="2"/>
  <c r="L368" i="2" s="1"/>
  <c r="I184" i="1"/>
  <c r="I368" i="1" s="1"/>
  <c r="J303" i="1"/>
  <c r="L184" i="1"/>
  <c r="L368" i="1" s="1"/>
  <c r="J238" i="1"/>
  <c r="J184" i="1" s="1"/>
  <c r="J368" i="1" s="1"/>
  <c r="K238" i="1"/>
  <c r="K184" i="1" s="1"/>
  <c r="K368" i="1" s="1"/>
  <c r="L184" i="17" l="1"/>
  <c r="L368" i="17" s="1"/>
  <c r="K368" i="13"/>
  <c r="J368" i="12"/>
  <c r="L368" i="12"/>
  <c r="J368" i="11"/>
  <c r="K368" i="8"/>
  <c r="I368" i="7"/>
  <c r="K184" i="7"/>
  <c r="K368" i="7" s="1"/>
</calcChain>
</file>

<file path=xl/sharedStrings.xml><?xml version="1.0" encoding="utf-8"?>
<sst xmlns="http://schemas.openxmlformats.org/spreadsheetml/2006/main" count="6405" uniqueCount="427">
  <si>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</si>
  <si>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</si>
  <si>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</si>
  <si>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</si>
  <si>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</si>
  <si>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</si>
  <si>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2023 m. birželio mėn. 30 d. metinės, ketvirtinės ataskaitos forma Nr. 2)</t>
  </si>
  <si>
    <t>Gargždų Kranto progimnazija, 191789019, Kvietinių 28, Gargždai</t>
  </si>
  <si>
    <t>(įstaigos pavadinimas, kodas Juridinių asmenų registre, adresas)</t>
  </si>
  <si>
    <t>BIUDŽETO IŠLAIDŲ SĄMATOS VYKDYMO</t>
  </si>
  <si>
    <t>2023 M. BIRŽELIO MĖN. 30 D.</t>
  </si>
  <si>
    <t>2 ketvirtis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</si>
  <si>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</si>
  <si>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</si>
  <si>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</si>
  <si>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</si>
  <si>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</si>
  <si>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</si>
  <si>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</si>
  <si>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</si>
  <si>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</si>
  <si>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</si>
  <si>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</si>
  <si>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</si>
  <si>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</si>
  <si>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</si>
  <si>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</si>
  <si>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</si>
  <si>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</si>
  <si>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</si>
  <si>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</si>
  <si>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</si>
  <si>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</si>
  <si>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</si>
  <si>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</si>
  <si>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</si>
  <si>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</si>
  <si>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</si>
  <si>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</si>
  <si>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</si>
  <si>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</si>
  <si>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</si>
  <si>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</si>
  <si>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</si>
  <si>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</si>
  <si>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</si>
  <si>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</si>
  <si>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</si>
  <si>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</si>
  <si>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</si>
  <si>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</si>
  <si>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</si>
  <si>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</si>
  <si>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</si>
  <si>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</si>
  <si>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</si>
  <si>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</si>
  <si>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</si>
  <si>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</si>
  <si>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</si>
  <si>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</si>
  <si>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</si>
  <si>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</si>
  <si>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</si>
  <si>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</si>
  <si>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</si>
  <si>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</si>
  <si>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</si>
  <si>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</si>
  <si>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</si>
  <si>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</si>
  <si>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</si>
  <si>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</si>
  <si>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</si>
  <si>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</si>
  <si>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</si>
  <si>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</si>
  <si>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</si>
  <si>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</si>
  <si>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</si>
  <si>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</si>
  <si>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</si>
  <si>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</si>
  <si>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</si>
  <si>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</si>
  <si>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</si>
  <si>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</si>
  <si>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</si>
  <si>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</si>
  <si>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</si>
  <si>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</si>
  <si>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</si>
  <si>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</si>
  <si>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</si>
  <si>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</si>
  <si>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</si>
  <si>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</si>
  <si>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</si>
  <si>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</si>
  <si>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</si>
  <si>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</si>
  <si>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</si>
  <si>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</si>
  <si>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</si>
  <si>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</si>
  <si>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</si>
  <si>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</si>
  <si>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</si>
  <si>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</si>
  <si>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</si>
  <si>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</si>
  <si>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</si>
  <si>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</si>
  <si>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</si>
  <si>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</si>
  <si>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</si>
  <si>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</si>
  <si>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</si>
  <si>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</si>
  <si>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</si>
  <si>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</si>
  <si>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</si>
  <si>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</si>
  <si>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</si>
  <si>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</si>
  <si>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</si>
  <si>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</si>
  <si>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</si>
  <si>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</si>
  <si>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</si>
  <si>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</si>
  <si>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</si>
  <si>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</si>
  <si>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</si>
  <si>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</si>
  <si>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</si>
  <si>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</si>
  <si>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</si>
  <si>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</si>
  <si>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</si>
  <si>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</si>
  <si>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</si>
  <si>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</si>
  <si>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</si>
  <si>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</si>
  <si>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</si>
  <si>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</si>
  <si>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</si>
  <si>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</si>
  <si>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</si>
  <si>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</si>
  <si>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</si>
  <si>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</si>
  <si>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</si>
  <si>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</si>
  <si>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</si>
  <si>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</si>
  <si>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</si>
  <si>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</si>
  <si>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</si>
  <si>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</si>
  <si>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</si>
  <si>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</si>
  <si>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</si>
  <si>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</si>
  <si>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</si>
  <si>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</si>
  <si>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</si>
  <si>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</si>
  <si>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</si>
  <si>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</si>
  <si>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</si>
  <si>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</si>
  <si>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</si>
  <si>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</si>
  <si>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</si>
  <si>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</si>
  <si>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</si>
  <si>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</si>
  <si>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</si>
  <si>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</si>
  <si>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</si>
  <si>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</si>
  <si>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</si>
  <si>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</si>
  <si>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</si>
  <si>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</si>
  <si>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</si>
  <si>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</si>
  <si>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</si>
  <si>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</si>
  <si>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</si>
  <si>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</si>
  <si>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</si>
  <si>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</si>
  <si>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</si>
  <si>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</si>
  <si>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</si>
  <si>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</si>
  <si>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</si>
  <si>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</si>
  <si>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</si>
  <si>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</si>
  <si>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</si>
  <si>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</si>
  <si>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</si>
  <si>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</si>
  <si>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</si>
  <si>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</si>
  <si>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</si>
  <si>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</si>
  <si>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</si>
  <si>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</si>
  <si>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</si>
  <si>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</si>
  <si>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</si>
  <si>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</si>
  <si>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</si>
  <si>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</si>
  <si>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</si>
  <si>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</si>
  <si>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</si>
  <si>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</si>
  <si>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</si>
  <si>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Vilija Lukauskienė</t>
  </si>
  <si>
    <t>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</si>
  <si>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</si>
  <si>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</si>
  <si>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</si>
  <si>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</si>
  <si>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(finansinę apskaitą tvarkančio asmens, centralizuotos apskaitos įstaigos vadovo arba jo įgalioto asmens pareigų pavadinimas)</t>
  </si>
  <si>
    <t xml:space="preserve"> Nr.________________</t>
  </si>
  <si>
    <t>SB</t>
  </si>
  <si>
    <t>Savivaldybės biudžeto lėšos</t>
  </si>
  <si>
    <t>Nr.________________</t>
  </si>
  <si>
    <t>Žinių visuomenės plėtros programa</t>
  </si>
  <si>
    <t>Mokyklos, priskiriamos pagrindinės mokyklos tipui</t>
  </si>
  <si>
    <t>09</t>
  </si>
  <si>
    <t>02</t>
  </si>
  <si>
    <t>01</t>
  </si>
  <si>
    <t>1.1.1.8. Bendrųjų ugdymo planų įgyvendinimas bei tinkamos ugdymo aplinkos užtikrinimas Gargždų "Kranto" progimnazijoje</t>
  </si>
  <si>
    <t>1.4.4.28. Švietimo įstaigų patalpų remontas, mokyklinių autobusų remontas, buitinės, organizacinės technikos, mokymo priemonių įsigijimas</t>
  </si>
  <si>
    <t>1.1.3.19. Įtraukusis ugdymas Klaipėdos rajono ugdymo įstaigose</t>
  </si>
  <si>
    <t>Papildomos švietimo paslaugos</t>
  </si>
  <si>
    <t>06</t>
  </si>
  <si>
    <t>Susisiekimo ir inžinerinės infrastruktūros plėtros programa</t>
  </si>
  <si>
    <t>Gatvių apšvietimas</t>
  </si>
  <si>
    <t>6.2.1.8. Nutolusių saulės parkų įsigijimas</t>
  </si>
  <si>
    <t>6</t>
  </si>
  <si>
    <t>04</t>
  </si>
  <si>
    <t>ML</t>
  </si>
  <si>
    <t>Mokymo lėšos</t>
  </si>
  <si>
    <t>ML(UK)</t>
  </si>
  <si>
    <t>Speciali tikslinė dotacija mokymo reikmėms finansu</t>
  </si>
  <si>
    <t>VBD</t>
  </si>
  <si>
    <t>Valstybės biudžeto specialioji tikslinė dotacija</t>
  </si>
  <si>
    <t>VBD(UK)</t>
  </si>
  <si>
    <t>Dotaciija ukrainiečiams</t>
  </si>
  <si>
    <t>S</t>
  </si>
  <si>
    <t>Pajamos už paslaugas ir nuomą</t>
  </si>
  <si>
    <t>KKP</t>
  </si>
  <si>
    <t>Klimato kaitos programa</t>
  </si>
  <si>
    <t>LK</t>
  </si>
  <si>
    <t>Savivaldybės biudžeto lėšų likučiai (praėjusių me</t>
  </si>
  <si>
    <t>Gargždų Kranto progimnazija</t>
  </si>
  <si>
    <t>(Įstaigos pavadinimas)</t>
  </si>
  <si>
    <t>Klaipėdos raj. savivaldybės administracijos (Biudžeto ir ekonomikos skyriui)</t>
  </si>
  <si>
    <t>PAŽYMA DĖL GAUTINŲ, GAUTŲ IR GRĄŽINTINŲ FINANSAVIMO SUMŲ</t>
  </si>
  <si>
    <t>2023 Nr.______</t>
  </si>
  <si>
    <t>Kvietinių 28, Gargždai</t>
  </si>
  <si>
    <t>Ataskaitinis laikotarpis:</t>
  </si>
  <si>
    <t>2023-06-30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</si>
  <si>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</si>
  <si>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</si>
  <si>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</si>
  <si>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</si>
  <si>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</si>
  <si>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</si>
  <si>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</si>
  <si>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Ilgalaikiam turtui įsigyti</t>
  </si>
  <si>
    <t>Kitoms išlaidoms</t>
  </si>
  <si>
    <t>Iš viso</t>
  </si>
  <si>
    <t>Atsargoms</t>
  </si>
  <si>
    <t>(Parašas) (Vardas ir pavardė)</t>
  </si>
  <si>
    <t>09.02.01.01.</t>
  </si>
  <si>
    <t>09.06.01.01.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</si>
  <si>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</si>
  <si>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</si>
  <si>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</si>
  <si>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</si>
  <si>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</si>
  <si>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>2023 m. birželio mėn. 30 d.</t>
  </si>
  <si>
    <t xml:space="preserve">          Nr.________________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</si>
  <si>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</si>
  <si>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</si>
  <si>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</si>
  <si>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</si>
  <si>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</si>
  <si>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</si>
  <si>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</si>
  <si>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</si>
  <si>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</si>
  <si>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</si>
  <si>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</si>
  <si>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</si>
  <si>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</si>
  <si>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</si>
  <si>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</si>
  <si>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</si>
  <si>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</si>
  <si>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</si>
  <si>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</si>
  <si>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</si>
  <si>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</si>
  <si>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</si>
  <si>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</si>
  <si>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</si>
  <si>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</si>
  <si>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</si>
  <si>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</si>
  <si>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</si>
  <si>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</si>
  <si>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</si>
  <si>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</si>
  <si>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</si>
  <si>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</si>
  <si>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</si>
  <si>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</si>
  <si>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</si>
  <si>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</si>
  <si>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</si>
  <si>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</si>
  <si>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</si>
  <si>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"Kranto" progimnazija</t>
  </si>
  <si>
    <t>PAŽYMA PRIE MOKĖTINŲ SUMŲ 2023 M. BIRŽELIO 30 D. ATASKAITOS 9 PRIEDO</t>
  </si>
  <si>
    <r>
      <t xml:space="preserve">  Metinė, </t>
    </r>
    <r>
      <rPr>
        <u/>
        <sz val="8"/>
        <rFont val="Arial"/>
        <family val="2"/>
      </rPr>
      <t>ketvirtinė</t>
    </r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</si>
  <si>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</si>
  <si>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</si>
  <si>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</si>
  <si>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</si>
  <si>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</si>
  <si>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</si>
  <si>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>Savivaldybės biudžeto lėšų likučiai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</si>
  <si>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</si>
  <si>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</si>
  <si>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</si>
  <si>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</si>
  <si>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</si>
  <si>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</si>
  <si>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</si>
  <si>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</si>
  <si>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</si>
  <si>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</si>
  <si>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</si>
  <si>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2.2.1.1.1.6. </t>
  </si>
  <si>
    <t>Transporto išlaikymo ir transporto paslaugų įsigijimo išlaidos</t>
  </si>
  <si>
    <t xml:space="preserve">2.2.1.1.1.11. </t>
  </si>
  <si>
    <t>Komandiruotės išlaidos</t>
  </si>
  <si>
    <t xml:space="preserve">2.2.1.1.1.15. </t>
  </si>
  <si>
    <t>Materialiojo turto paprasto remonto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</si>
  <si>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</si>
  <si>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</si>
  <si>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</si>
  <si>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</si>
  <si>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</si>
  <si>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</si>
  <si>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</si>
  <si>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</si>
  <si>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</si>
  <si>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</si>
  <si>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</si>
  <si>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</si>
  <si>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</si>
  <si>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</si>
  <si>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</si>
  <si>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</si>
  <si>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</si>
  <si>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</si>
  <si>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</si>
  <si>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</si>
  <si>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</si>
  <si>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</si>
  <si>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</si>
  <si>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</si>
  <si>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</si>
  <si>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SAVIVALDYBĖS BIUDŽETINIŲ ĮSTAIGŲ  PAJAMŲ ĮMOKŲ ATASKAITA UŽ  2023  METŲ II KETVIRTĮ</t>
  </si>
  <si>
    <t xml:space="preserve">` </t>
  </si>
  <si>
    <t>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</si>
  <si>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</si>
  <si>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</si>
  <si>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</si>
  <si>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</si>
  <si>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</si>
  <si>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</si>
  <si>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</si>
  <si>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</si>
  <si>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</si>
  <si>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</si>
  <si>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</si>
  <si>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</si>
  <si>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</si>
  <si>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Renata Kuprienė,el. p. renata.kupriene@krcb.lt, tel. Nr. +370 65982625</t>
  </si>
  <si>
    <t>P A T V I R T I N T A 	
Klaipėdos rajono savivaldybės	
administracijos direktoriaus	
2023 m. kovo 21 d.	
įsakymu Nr.(5.1.1) AV -747</t>
  </si>
  <si>
    <t xml:space="preserve"> 191789019, Kvietinių 28, Gargždai</t>
  </si>
  <si>
    <t>(Registracijos kodas ir buveinės adresas)</t>
  </si>
  <si>
    <t xml:space="preserve"> PAŽYMA APIE PAJAMAS UŽ PASLAUGAS IR NUOMĄ PAGAL 2023 M. BIRŽELIO 30 D. DUOMENIS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</si>
  <si>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</si>
  <si>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</si>
  <si>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</si>
  <si>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</si>
  <si>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</si>
  <si>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</si>
  <si>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</si>
  <si>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</si>
  <si>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</si>
  <si>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</si>
  <si>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</si>
  <si>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</si>
  <si>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</si>
  <si>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</si>
  <si>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</si>
  <si>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</si>
  <si>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</si>
  <si>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</si>
  <si>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</si>
  <si>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>Renata Kuprienė, el. p. renata.kupriene@krcb.lt, tel. Nr. +370 65982625</t>
  </si>
  <si>
    <r>
      <t xml:space="preserve">metinė , </t>
    </r>
    <r>
      <rPr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</si>
</sst>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6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b/>
      <sz val="11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indexed="10"/>
      <name val="Times New Roman"/>
      <family val="1"/>
      <charset val="186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rgb="FFFF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49" fillId="0" borderId="0"/>
    <xf numFmtId="0" fontId="50" fillId="0" borderId="0"/>
  </cellStyleXfs>
  <cellXfs count="4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7" xfId="0" applyFont="1" applyBorder="1"/>
    <xf numFmtId="0" fontId="18" fillId="0" borderId="0" xfId="0" applyFont="1"/>
    <xf numFmtId="0" fontId="18" fillId="0" borderId="0" xfId="0" applyFont="1" applyAlignment="1">
      <alignment horizontal="center" vertical="center" wrapText="1"/>
    </xf>
    <xf numFmtId="14" fontId="19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right" vertical="center"/>
    </xf>
    <xf numFmtId="49" fontId="18" fillId="0" borderId="18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/>
    </xf>
    <xf numFmtId="49" fontId="19" fillId="0" borderId="18" xfId="0" applyNumberFormat="1" applyFont="1" applyBorder="1" applyAlignment="1">
      <alignment horizontal="center" vertical="center"/>
    </xf>
    <xf numFmtId="2" fontId="19" fillId="0" borderId="18" xfId="0" applyNumberFormat="1" applyFont="1" applyBorder="1" applyAlignment="1">
      <alignment horizontal="right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9" fillId="5" borderId="18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horizontal="left"/>
    </xf>
    <xf numFmtId="0" fontId="24" fillId="0" borderId="0" xfId="0" applyFont="1"/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6" fillId="0" borderId="0" xfId="0" applyFont="1" applyAlignment="1">
      <alignment horizontal="right" vertical="center"/>
    </xf>
    <xf numFmtId="164" fontId="26" fillId="0" borderId="0" xfId="0" applyNumberFormat="1" applyFont="1" applyAlignment="1">
      <alignment vertical="center"/>
    </xf>
    <xf numFmtId="164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right" vertical="center"/>
    </xf>
    <xf numFmtId="0" fontId="26" fillId="0" borderId="23" xfId="0" applyFont="1" applyBorder="1"/>
    <xf numFmtId="0" fontId="20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0" fontId="20" fillId="0" borderId="24" xfId="0" applyFont="1" applyBorder="1" applyAlignment="1">
      <alignment horizontal="center"/>
    </xf>
    <xf numFmtId="0" fontId="25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top"/>
    </xf>
    <xf numFmtId="0" fontId="20" fillId="0" borderId="23" xfId="0" applyFont="1" applyBorder="1" applyAlignment="1">
      <alignment horizontal="center" vertical="top"/>
    </xf>
    <xf numFmtId="0" fontId="25" fillId="0" borderId="23" xfId="0" applyFont="1" applyBorder="1" applyAlignment="1">
      <alignment vertical="center"/>
    </xf>
    <xf numFmtId="0" fontId="25" fillId="0" borderId="23" xfId="0" applyFont="1" applyBorder="1" applyAlignment="1">
      <alignment horizontal="center" vertical="center"/>
    </xf>
    <xf numFmtId="2" fontId="25" fillId="0" borderId="23" xfId="0" applyNumberFormat="1" applyFont="1" applyBorder="1" applyAlignment="1">
      <alignment horizontal="right" vertical="center"/>
    </xf>
    <xf numFmtId="0" fontId="25" fillId="0" borderId="23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2" fontId="20" fillId="0" borderId="23" xfId="0" applyNumberFormat="1" applyFont="1" applyBorder="1" applyAlignment="1">
      <alignment horizontal="right" vertical="center"/>
    </xf>
    <xf numFmtId="2" fontId="25" fillId="6" borderId="23" xfId="0" applyNumberFormat="1" applyFont="1" applyFill="1" applyBorder="1" applyAlignment="1">
      <alignment horizontal="right" vertical="center"/>
    </xf>
    <xf numFmtId="0" fontId="20" fillId="0" borderId="23" xfId="0" applyFont="1" applyBorder="1" applyAlignment="1">
      <alignment vertical="top" wrapText="1"/>
    </xf>
    <xf numFmtId="0" fontId="20" fillId="6" borderId="23" xfId="0" applyFont="1" applyFill="1" applyBorder="1" applyAlignment="1">
      <alignment vertical="center" wrapText="1"/>
    </xf>
    <xf numFmtId="1" fontId="25" fillId="0" borderId="23" xfId="0" applyNumberFormat="1" applyFont="1" applyBorder="1" applyAlignment="1">
      <alignment horizontal="center" vertical="top"/>
    </xf>
    <xf numFmtId="1" fontId="20" fillId="0" borderId="23" xfId="0" applyNumberFormat="1" applyFont="1" applyBorder="1" applyAlignment="1">
      <alignment horizontal="center" vertical="top" wrapText="1"/>
    </xf>
    <xf numFmtId="1" fontId="25" fillId="0" borderId="23" xfId="0" applyNumberFormat="1" applyFont="1" applyBorder="1" applyAlignment="1">
      <alignment horizontal="center" vertical="top" wrapText="1"/>
    </xf>
    <xf numFmtId="0" fontId="25" fillId="0" borderId="23" xfId="0" applyFont="1" applyBorder="1" applyAlignment="1">
      <alignment vertical="top" wrapText="1"/>
    </xf>
    <xf numFmtId="0" fontId="20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 wrapText="1"/>
    </xf>
    <xf numFmtId="0" fontId="20" fillId="0" borderId="0" xfId="0" applyFont="1" applyAlignment="1">
      <alignment vertical="center"/>
    </xf>
    <xf numFmtId="164" fontId="20" fillId="0" borderId="25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0" fontId="20" fillId="0" borderId="0" xfId="0" applyFont="1" applyAlignment="1">
      <alignment vertical="top"/>
    </xf>
    <xf numFmtId="0" fontId="20" fillId="0" borderId="22" xfId="0" applyFont="1" applyBorder="1" applyAlignment="1">
      <alignment vertical="center"/>
    </xf>
    <xf numFmtId="0" fontId="20" fillId="0" borderId="22" xfId="0" applyFont="1" applyBorder="1"/>
    <xf numFmtId="0" fontId="2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7" fillId="0" borderId="17" xfId="0" applyFont="1" applyBorder="1" applyAlignment="1">
      <alignment horizontal="center" vertical="top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8" fillId="0" borderId="0" xfId="0" applyFont="1"/>
    <xf numFmtId="0" fontId="27" fillId="0" borderId="0" xfId="0" applyFont="1"/>
    <xf numFmtId="0" fontId="22" fillId="0" borderId="0" xfId="0" applyFont="1"/>
    <xf numFmtId="0" fontId="29" fillId="0" borderId="0" xfId="0" applyFont="1"/>
    <xf numFmtId="0" fontId="0" fillId="0" borderId="0" xfId="0" applyAlignment="1">
      <alignment horizontal="left"/>
    </xf>
    <xf numFmtId="0" fontId="0" fillId="0" borderId="26" xfId="0" applyBorder="1" applyAlignment="1">
      <alignment horizontal="center" vertical="center"/>
    </xf>
    <xf numFmtId="0" fontId="30" fillId="0" borderId="0" xfId="0" applyFont="1"/>
    <xf numFmtId="0" fontId="30" fillId="0" borderId="29" xfId="0" applyFont="1" applyBorder="1" applyAlignment="1">
      <alignment horizontal="center" wrapText="1"/>
    </xf>
    <xf numFmtId="0" fontId="30" fillId="0" borderId="29" xfId="0" applyFont="1" applyBorder="1" applyAlignment="1">
      <alignment horizontal="center"/>
    </xf>
    <xf numFmtId="0" fontId="30" fillId="0" borderId="29" xfId="0" applyFont="1" applyBorder="1"/>
    <xf numFmtId="0" fontId="32" fillId="0" borderId="29" xfId="0" applyFont="1" applyBorder="1"/>
    <xf numFmtId="0" fontId="30" fillId="7" borderId="29" xfId="0" applyFont="1" applyFill="1" applyBorder="1"/>
    <xf numFmtId="2" fontId="30" fillId="0" borderId="29" xfId="0" applyNumberFormat="1" applyFont="1" applyBorder="1"/>
    <xf numFmtId="2" fontId="30" fillId="7" borderId="29" xfId="0" applyNumberFormat="1" applyFont="1" applyFill="1" applyBorder="1"/>
    <xf numFmtId="2" fontId="33" fillId="0" borderId="29" xfId="0" applyNumberFormat="1" applyFont="1" applyBorder="1"/>
    <xf numFmtId="0" fontId="35" fillId="0" borderId="29" xfId="1" applyFont="1" applyBorder="1" applyAlignment="1">
      <alignment vertical="top" wrapText="1"/>
    </xf>
    <xf numFmtId="0" fontId="30" fillId="0" borderId="29" xfId="0" applyFont="1" applyBorder="1" applyAlignment="1">
      <alignment horizontal="right"/>
    </xf>
    <xf numFmtId="0" fontId="30" fillId="0" borderId="29" xfId="0" applyFont="1" applyBorder="1" applyAlignment="1">
      <alignment horizontal="left"/>
    </xf>
    <xf numFmtId="0" fontId="36" fillId="0" borderId="0" xfId="0" applyFont="1"/>
    <xf numFmtId="0" fontId="37" fillId="5" borderId="18" xfId="0" applyFont="1" applyFill="1" applyBorder="1" applyAlignment="1">
      <alignment horizontal="center" vertical="center" wrapText="1"/>
    </xf>
    <xf numFmtId="0" fontId="37" fillId="5" borderId="18" xfId="0" applyFont="1" applyFill="1" applyBorder="1" applyAlignment="1">
      <alignment horizontal="center" vertical="center"/>
    </xf>
    <xf numFmtId="0" fontId="38" fillId="0" borderId="0" xfId="2"/>
    <xf numFmtId="0" fontId="39" fillId="0" borderId="0" xfId="2" applyFont="1"/>
    <xf numFmtId="0" fontId="40" fillId="0" borderId="0" xfId="2" applyFont="1"/>
    <xf numFmtId="0" fontId="38" fillId="0" borderId="0" xfId="3"/>
    <xf numFmtId="0" fontId="39" fillId="0" borderId="0" xfId="2" applyFont="1" applyAlignment="1">
      <alignment horizontal="left" wrapText="1"/>
    </xf>
    <xf numFmtId="0" fontId="39" fillId="0" borderId="0" xfId="2" applyFont="1" applyAlignment="1">
      <alignment wrapText="1"/>
    </xf>
    <xf numFmtId="0" fontId="41" fillId="0" borderId="0" xfId="2" applyFont="1"/>
    <xf numFmtId="0" fontId="41" fillId="0" borderId="0" xfId="2" applyFont="1" applyAlignment="1">
      <alignment horizontal="center"/>
    </xf>
    <xf numFmtId="0" fontId="42" fillId="0" borderId="0" xfId="2" applyFont="1"/>
    <xf numFmtId="0" fontId="42" fillId="0" borderId="26" xfId="2" applyFont="1" applyBorder="1"/>
    <xf numFmtId="0" fontId="44" fillId="0" borderId="0" xfId="2" applyFont="1"/>
    <xf numFmtId="0" fontId="43" fillId="0" borderId="0" xfId="2" applyFont="1" applyAlignment="1">
      <alignment wrapText="1"/>
    </xf>
    <xf numFmtId="0" fontId="43" fillId="0" borderId="0" xfId="2" applyFont="1"/>
    <xf numFmtId="0" fontId="44" fillId="0" borderId="0" xfId="2" applyFont="1" applyAlignment="1">
      <alignment horizontal="center"/>
    </xf>
    <xf numFmtId="0" fontId="45" fillId="0" borderId="0" xfId="2" applyFont="1" applyAlignment="1">
      <alignment horizontal="center"/>
    </xf>
    <xf numFmtId="0" fontId="39" fillId="0" borderId="0" xfId="2" applyFont="1" applyAlignment="1">
      <alignment horizontal="center"/>
    </xf>
    <xf numFmtId="0" fontId="46" fillId="0" borderId="0" xfId="2" applyFont="1" applyAlignment="1">
      <alignment horizontal="right"/>
    </xf>
    <xf numFmtId="0" fontId="39" fillId="0" borderId="0" xfId="2" applyFont="1" applyAlignment="1">
      <alignment horizontal="right"/>
    </xf>
    <xf numFmtId="0" fontId="47" fillId="0" borderId="0" xfId="2" applyFont="1"/>
    <xf numFmtId="0" fontId="36" fillId="0" borderId="35" xfId="2" applyFont="1" applyBorder="1" applyAlignment="1">
      <alignment wrapText="1"/>
    </xf>
    <xf numFmtId="0" fontId="36" fillId="0" borderId="26" xfId="2" applyFont="1" applyBorder="1" applyAlignment="1">
      <alignment wrapText="1"/>
    </xf>
    <xf numFmtId="0" fontId="36" fillId="0" borderId="36" xfId="2" applyFont="1" applyBorder="1" applyAlignment="1">
      <alignment wrapText="1"/>
    </xf>
    <xf numFmtId="0" fontId="48" fillId="0" borderId="29" xfId="2" applyFont="1" applyBorder="1" applyAlignment="1">
      <alignment horizontal="center" vertical="center" wrapText="1"/>
    </xf>
    <xf numFmtId="0" fontId="48" fillId="0" borderId="32" xfId="2" applyFont="1" applyBorder="1" applyAlignment="1">
      <alignment horizontal="center" vertical="center"/>
    </xf>
    <xf numFmtId="0" fontId="46" fillId="0" borderId="29" xfId="2" applyFont="1" applyBorder="1" applyAlignment="1">
      <alignment horizontal="center" vertical="center"/>
    </xf>
    <xf numFmtId="0" fontId="46" fillId="0" borderId="29" xfId="2" applyFont="1" applyBorder="1" applyAlignment="1">
      <alignment horizontal="left" vertical="center"/>
    </xf>
    <xf numFmtId="0" fontId="46" fillId="0" borderId="29" xfId="2" quotePrefix="1" applyFont="1" applyBorder="1" applyAlignment="1">
      <alignment horizontal="center"/>
    </xf>
    <xf numFmtId="0" fontId="46" fillId="0" borderId="29" xfId="2" applyFont="1" applyBorder="1" applyAlignment="1">
      <alignment horizontal="center"/>
    </xf>
    <xf numFmtId="0" fontId="39" fillId="0" borderId="29" xfId="2" applyFont="1" applyBorder="1" applyAlignment="1">
      <alignment horizontal="center"/>
    </xf>
    <xf numFmtId="2" fontId="39" fillId="0" borderId="29" xfId="2" applyNumberFormat="1" applyFont="1" applyBorder="1" applyAlignment="1">
      <alignment horizontal="center"/>
    </xf>
    <xf numFmtId="0" fontId="46" fillId="0" borderId="29" xfId="2" applyFont="1" applyBorder="1" applyAlignment="1">
      <alignment horizontal="justify" vertical="top" wrapText="1"/>
    </xf>
    <xf numFmtId="2" fontId="39" fillId="0" borderId="29" xfId="2" quotePrefix="1" applyNumberFormat="1" applyFont="1" applyBorder="1" applyAlignment="1">
      <alignment horizontal="center" vertical="center"/>
    </xf>
    <xf numFmtId="2" fontId="39" fillId="0" borderId="37" xfId="4" applyNumberFormat="1" applyFont="1" applyBorder="1" applyAlignment="1" applyProtection="1">
      <alignment horizontal="center" vertical="center"/>
      <protection locked="0"/>
    </xf>
    <xf numFmtId="2" fontId="39" fillId="0" borderId="29" xfId="2" applyNumberFormat="1" applyFont="1" applyBorder="1" applyAlignment="1">
      <alignment horizontal="center" vertical="center"/>
    </xf>
    <xf numFmtId="0" fontId="39" fillId="0" borderId="29" xfId="2" applyFont="1" applyBorder="1" applyAlignment="1">
      <alignment horizontal="center" vertical="center"/>
    </xf>
    <xf numFmtId="0" fontId="46" fillId="0" borderId="29" xfId="2" quotePrefix="1" applyFont="1" applyBorder="1" applyAlignment="1">
      <alignment horizontal="center" vertical="center"/>
    </xf>
    <xf numFmtId="0" fontId="46" fillId="0" borderId="29" xfId="2" applyFont="1" applyBorder="1" applyAlignment="1">
      <alignment vertical="center"/>
    </xf>
    <xf numFmtId="0" fontId="39" fillId="0" borderId="29" xfId="2" applyFont="1" applyBorder="1"/>
    <xf numFmtId="0" fontId="41" fillId="0" borderId="29" xfId="2" applyFont="1" applyBorder="1" applyAlignment="1">
      <alignment horizontal="right" vertical="center" wrapText="1"/>
    </xf>
    <xf numFmtId="2" fontId="40" fillId="0" borderId="34" xfId="2" quotePrefix="1" applyNumberFormat="1" applyFont="1" applyBorder="1" applyAlignment="1">
      <alignment horizontal="center" vertical="center"/>
    </xf>
    <xf numFmtId="0" fontId="44" fillId="0" borderId="0" xfId="5" applyFont="1"/>
    <xf numFmtId="0" fontId="39" fillId="0" borderId="26" xfId="2" applyFont="1" applyBorder="1"/>
    <xf numFmtId="0" fontId="39" fillId="0" borderId="0" xfId="5" applyFont="1" applyAlignment="1">
      <alignment vertical="top" wrapText="1"/>
    </xf>
    <xf numFmtId="0" fontId="39" fillId="0" borderId="0" xfId="2" applyFont="1" applyAlignment="1">
      <alignment horizontal="center" vertical="top"/>
    </xf>
    <xf numFmtId="0" fontId="39" fillId="0" borderId="0" xfId="5" applyFont="1" applyAlignment="1">
      <alignment vertical="top"/>
    </xf>
    <xf numFmtId="0" fontId="44" fillId="0" borderId="0" xfId="5" applyFont="1" applyAlignment="1">
      <alignment vertical="top"/>
    </xf>
    <xf numFmtId="0" fontId="44" fillId="0" borderId="0" xfId="2" applyFont="1" applyAlignment="1">
      <alignment vertical="top"/>
    </xf>
    <xf numFmtId="0" fontId="51" fillId="0" borderId="7" xfId="6" applyFont="1" applyBorder="1" applyAlignment="1">
      <alignment vertical="center" wrapText="1"/>
    </xf>
    <xf numFmtId="0" fontId="39" fillId="0" borderId="0" xfId="5" applyFont="1"/>
    <xf numFmtId="0" fontId="44" fillId="0" borderId="0" xfId="5" applyFont="1" applyAlignment="1">
      <alignment horizontal="center"/>
    </xf>
    <xf numFmtId="0" fontId="39" fillId="0" borderId="0" xfId="5" applyFont="1" applyAlignment="1">
      <alignment horizontal="center" vertical="top" wrapText="1"/>
    </xf>
    <xf numFmtId="0" fontId="39" fillId="0" borderId="0" xfId="5" applyFont="1" applyAlignment="1">
      <alignment horizontal="center" vertical="top"/>
    </xf>
    <xf numFmtId="0" fontId="44" fillId="0" borderId="0" xfId="5" applyFont="1" applyAlignment="1">
      <alignment horizontal="center" vertical="top"/>
    </xf>
    <xf numFmtId="0" fontId="52" fillId="0" borderId="0" xfId="2" applyFont="1"/>
    <xf numFmtId="0" fontId="39" fillId="0" borderId="0" xfId="4" applyFont="1" applyProtection="1">
      <protection locked="0"/>
    </xf>
    <xf numFmtId="0" fontId="39" fillId="0" borderId="0" xfId="4" applyFont="1" applyAlignment="1" applyProtection="1">
      <alignment wrapText="1"/>
      <protection locked="0"/>
    </xf>
    <xf numFmtId="0" fontId="41" fillId="0" borderId="0" xfId="4" applyFont="1" applyProtection="1">
      <protection locked="0"/>
    </xf>
    <xf numFmtId="0" fontId="46" fillId="0" borderId="0" xfId="4" applyFont="1" applyAlignment="1" applyProtection="1">
      <alignment horizontal="center"/>
      <protection locked="0"/>
    </xf>
    <xf numFmtId="0" fontId="41" fillId="0" borderId="0" xfId="4" applyFont="1" applyAlignment="1" applyProtection="1">
      <alignment horizontal="left"/>
      <protection locked="0"/>
    </xf>
    <xf numFmtId="0" fontId="43" fillId="0" borderId="0" xfId="4" applyFont="1" applyProtection="1">
      <protection locked="0"/>
    </xf>
    <xf numFmtId="0" fontId="44" fillId="0" borderId="0" xfId="4" applyFont="1" applyProtection="1">
      <protection locked="0"/>
    </xf>
    <xf numFmtId="14" fontId="55" fillId="0" borderId="0" xfId="4" applyNumberFormat="1" applyFont="1" applyProtection="1">
      <protection locked="0"/>
    </xf>
    <xf numFmtId="0" fontId="39" fillId="0" borderId="0" xfId="4" applyFont="1" applyAlignment="1" applyProtection="1">
      <alignment horizontal="center"/>
      <protection locked="0"/>
    </xf>
    <xf numFmtId="0" fontId="48" fillId="0" borderId="0" xfId="4" applyFont="1" applyAlignment="1" applyProtection="1">
      <alignment horizontal="right"/>
      <protection locked="0"/>
    </xf>
    <xf numFmtId="0" fontId="39" fillId="0" borderId="38" xfId="4" applyFont="1" applyBorder="1" applyAlignment="1" applyProtection="1">
      <alignment horizontal="center" vertical="center" wrapText="1"/>
      <protection locked="0"/>
    </xf>
    <xf numFmtId="2" fontId="39" fillId="0" borderId="28" xfId="4" applyNumberFormat="1" applyFont="1" applyBorder="1" applyAlignment="1" applyProtection="1">
      <alignment horizontal="center" vertical="center"/>
      <protection locked="0"/>
    </xf>
    <xf numFmtId="2" fontId="39" fillId="0" borderId="32" xfId="4" applyNumberFormat="1" applyFont="1" applyBorder="1" applyAlignment="1" applyProtection="1">
      <alignment horizontal="center" vertical="center"/>
      <protection locked="0"/>
    </xf>
    <xf numFmtId="2" fontId="39" fillId="0" borderId="37" xfId="4" applyNumberFormat="1" applyFont="1" applyBorder="1" applyAlignment="1">
      <alignment horizontal="center" vertical="center"/>
    </xf>
    <xf numFmtId="2" fontId="39" fillId="0" borderId="28" xfId="4" applyNumberFormat="1" applyFont="1" applyBorder="1" applyAlignment="1">
      <alignment horizontal="center" vertical="center"/>
    </xf>
    <xf numFmtId="0" fontId="39" fillId="0" borderId="38" xfId="4" applyFont="1" applyBorder="1" applyAlignment="1" applyProtection="1">
      <alignment horizontal="center" vertical="center"/>
      <protection locked="0"/>
    </xf>
    <xf numFmtId="2" fontId="39" fillId="0" borderId="38" xfId="4" applyNumberFormat="1" applyFont="1" applyBorder="1" applyAlignment="1">
      <alignment horizontal="center" vertical="center" wrapText="1"/>
    </xf>
    <xf numFmtId="2" fontId="39" fillId="0" borderId="32" xfId="4" applyNumberFormat="1" applyFont="1" applyBorder="1" applyAlignment="1">
      <alignment horizontal="center" vertical="center"/>
    </xf>
    <xf numFmtId="2" fontId="39" fillId="0" borderId="29" xfId="4" applyNumberFormat="1" applyFont="1" applyBorder="1" applyAlignment="1">
      <alignment horizontal="center" vertical="center"/>
    </xf>
    <xf numFmtId="2" fontId="39" fillId="0" borderId="38" xfId="4" applyNumberFormat="1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39" fillId="0" borderId="26" xfId="4" applyFont="1" applyBorder="1" applyAlignment="1" applyProtection="1">
      <alignment horizontal="center"/>
      <protection locked="0"/>
    </xf>
    <xf numFmtId="0" fontId="48" fillId="0" borderId="0" xfId="4" applyFont="1" applyAlignment="1" applyProtection="1">
      <alignment horizontal="center"/>
      <protection locked="0"/>
    </xf>
    <xf numFmtId="0" fontId="39" fillId="0" borderId="0" xfId="4" applyFont="1" applyAlignment="1" applyProtection="1">
      <alignment horizontal="left"/>
      <protection locked="0"/>
    </xf>
    <xf numFmtId="0" fontId="45" fillId="0" borderId="0" xfId="4" applyFont="1" applyProtection="1">
      <protection locked="0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22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Alignment="1">
      <alignment horizontal="center" wrapText="1"/>
    </xf>
    <xf numFmtId="0" fontId="20" fillId="0" borderId="1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19" fillId="5" borderId="19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37" fillId="5" borderId="19" xfId="0" applyFont="1" applyFill="1" applyBorder="1" applyAlignment="1">
      <alignment horizontal="center" vertical="center"/>
    </xf>
    <xf numFmtId="0" fontId="37" fillId="5" borderId="20" xfId="0" applyFont="1" applyFill="1" applyBorder="1" applyAlignment="1">
      <alignment horizontal="center" vertical="center"/>
    </xf>
    <xf numFmtId="0" fontId="37" fillId="5" borderId="21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vertical="center"/>
    </xf>
    <xf numFmtId="0" fontId="20" fillId="0" borderId="0" xfId="0" applyFont="1"/>
    <xf numFmtId="0" fontId="18" fillId="0" borderId="22" xfId="0" applyFont="1" applyBorder="1" applyAlignment="1">
      <alignment horizontal="righ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7" fillId="0" borderId="17" xfId="0" applyFont="1" applyBorder="1" applyAlignment="1">
      <alignment horizontal="center" vertical="top"/>
    </xf>
    <xf numFmtId="0" fontId="25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wrapText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2" fontId="25" fillId="0" borderId="23" xfId="0" applyNumberFormat="1" applyFont="1" applyBorder="1" applyAlignment="1">
      <alignment horizontal="center"/>
    </xf>
    <xf numFmtId="0" fontId="20" fillId="0" borderId="23" xfId="0" applyFont="1" applyBorder="1"/>
    <xf numFmtId="0" fontId="25" fillId="0" borderId="23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7" xfId="0" applyFont="1" applyBorder="1" applyAlignment="1">
      <alignment horizontal="center"/>
    </xf>
    <xf numFmtId="0" fontId="0" fillId="0" borderId="0" xfId="0" applyAlignment="1">
      <alignment horizontal="lef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0" fillId="0" borderId="26" xfId="0" applyFont="1" applyBorder="1" applyAlignment="1">
      <alignment horizontal="right"/>
    </xf>
    <xf numFmtId="0" fontId="30" fillId="0" borderId="28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/>
    </xf>
    <xf numFmtId="0" fontId="30" fillId="0" borderId="29" xfId="0" applyFont="1" applyBorder="1" applyAlignment="1">
      <alignment horizontal="center" wrapText="1"/>
    </xf>
    <xf numFmtId="0" fontId="30" fillId="0" borderId="29" xfId="0" applyFont="1" applyBorder="1"/>
    <xf numFmtId="0" fontId="0" fillId="0" borderId="26" xfId="0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3" fillId="0" borderId="26" xfId="2" applyFont="1" applyBorder="1" applyAlignment="1">
      <alignment horizontal="center"/>
    </xf>
    <xf numFmtId="0" fontId="41" fillId="0" borderId="0" xfId="2" applyFont="1" applyAlignment="1">
      <alignment horizontal="left"/>
    </xf>
    <xf numFmtId="0" fontId="38" fillId="0" borderId="0" xfId="3"/>
    <xf numFmtId="0" fontId="39" fillId="0" borderId="0" xfId="2" applyFont="1" applyAlignment="1">
      <alignment horizontal="left" wrapText="1"/>
    </xf>
    <xf numFmtId="0" fontId="38" fillId="0" borderId="0" xfId="2" applyAlignment="1">
      <alignment horizontal="left" wrapText="1"/>
    </xf>
    <xf numFmtId="0" fontId="41" fillId="0" borderId="0" xfId="2" applyFont="1" applyAlignment="1">
      <alignment horizontal="center"/>
    </xf>
    <xf numFmtId="0" fontId="39" fillId="0" borderId="27" xfId="2" applyFont="1" applyBorder="1" applyAlignment="1">
      <alignment horizontal="center"/>
    </xf>
    <xf numFmtId="0" fontId="43" fillId="0" borderId="0" xfId="2" applyFont="1" applyAlignment="1">
      <alignment horizontal="center" wrapText="1"/>
    </xf>
    <xf numFmtId="0" fontId="48" fillId="0" borderId="29" xfId="2" applyFont="1" applyBorder="1" applyAlignment="1">
      <alignment horizontal="center" vertical="center" wrapText="1"/>
    </xf>
    <xf numFmtId="0" fontId="36" fillId="0" borderId="29" xfId="2" applyFont="1" applyBorder="1" applyAlignment="1">
      <alignment vertical="center" wrapText="1"/>
    </xf>
    <xf numFmtId="0" fontId="41" fillId="0" borderId="32" xfId="2" applyFont="1" applyBorder="1" applyAlignment="1">
      <alignment horizontal="center" vertical="center" wrapText="1"/>
    </xf>
    <xf numFmtId="0" fontId="41" fillId="0" borderId="33" xfId="2" applyFont="1" applyBorder="1" applyAlignment="1">
      <alignment horizontal="center" vertical="center" wrapText="1"/>
    </xf>
    <xf numFmtId="0" fontId="41" fillId="0" borderId="34" xfId="2" applyFont="1" applyBorder="1" applyAlignment="1">
      <alignment horizontal="center" vertical="center" wrapText="1"/>
    </xf>
    <xf numFmtId="0" fontId="36" fillId="0" borderId="29" xfId="2" applyFont="1" applyBorder="1" applyAlignment="1">
      <alignment horizontal="center" vertical="center"/>
    </xf>
    <xf numFmtId="0" fontId="48" fillId="0" borderId="28" xfId="2" applyFont="1" applyBorder="1" applyAlignment="1">
      <alignment horizontal="center" vertical="center" wrapText="1"/>
    </xf>
    <xf numFmtId="0" fontId="48" fillId="0" borderId="31" xfId="2" applyFont="1" applyBorder="1" applyAlignment="1">
      <alignment wrapText="1"/>
    </xf>
    <xf numFmtId="0" fontId="39" fillId="0" borderId="27" xfId="5" applyFont="1" applyBorder="1" applyAlignment="1">
      <alignment horizontal="center" vertical="top" wrapText="1"/>
    </xf>
    <xf numFmtId="0" fontId="39" fillId="0" borderId="0" xfId="5" applyFont="1" applyAlignment="1">
      <alignment horizontal="center" vertical="top"/>
    </xf>
    <xf numFmtId="0" fontId="39" fillId="0" borderId="0" xfId="2" applyFont="1" applyAlignment="1">
      <alignment horizontal="left"/>
    </xf>
    <xf numFmtId="0" fontId="44" fillId="0" borderId="26" xfId="5" applyFont="1" applyBorder="1" applyAlignment="1">
      <alignment horizontal="center"/>
    </xf>
    <xf numFmtId="0" fontId="39" fillId="0" borderId="0" xfId="5" applyFont="1" applyAlignment="1">
      <alignment horizontal="center" vertical="top" wrapText="1"/>
    </xf>
    <xf numFmtId="0" fontId="51" fillId="0" borderId="0" xfId="6" applyFont="1" applyAlignment="1">
      <alignment horizontal="left" vertical="center" wrapText="1"/>
    </xf>
    <xf numFmtId="0" fontId="40" fillId="0" borderId="26" xfId="5" applyFont="1" applyBorder="1" applyAlignment="1">
      <alignment horizontal="center"/>
    </xf>
    <xf numFmtId="0" fontId="41" fillId="0" borderId="0" xfId="4" applyFont="1" applyAlignment="1" applyProtection="1">
      <alignment horizontal="center"/>
      <protection locked="0"/>
    </xf>
    <xf numFmtId="0" fontId="39" fillId="0" borderId="0" xfId="4" applyFont="1" applyAlignment="1" applyProtection="1">
      <alignment horizontal="left" wrapText="1"/>
      <protection locked="0"/>
    </xf>
    <xf numFmtId="0" fontId="43" fillId="0" borderId="26" xfId="4" applyFont="1" applyBorder="1" applyAlignment="1" applyProtection="1">
      <alignment horizontal="center"/>
      <protection locked="0"/>
    </xf>
    <xf numFmtId="0" fontId="48" fillId="0" borderId="0" xfId="4" applyFont="1" applyAlignment="1" applyProtection="1">
      <alignment horizontal="center"/>
      <protection locked="0"/>
    </xf>
    <xf numFmtId="0" fontId="39" fillId="0" borderId="26" xfId="4" applyFont="1" applyBorder="1" applyAlignment="1" applyProtection="1">
      <alignment horizontal="center"/>
      <protection locked="0"/>
    </xf>
    <xf numFmtId="0" fontId="39" fillId="0" borderId="32" xfId="4" applyFont="1" applyBorder="1" applyAlignment="1" applyProtection="1">
      <alignment horizontal="left" wrapText="1"/>
      <protection locked="0"/>
    </xf>
    <xf numFmtId="0" fontId="39" fillId="0" borderId="33" xfId="4" applyFont="1" applyBorder="1" applyAlignment="1" applyProtection="1">
      <alignment horizontal="left" wrapText="1"/>
      <protection locked="0"/>
    </xf>
    <xf numFmtId="0" fontId="39" fillId="0" borderId="34" xfId="4" applyFont="1" applyBorder="1" applyAlignment="1" applyProtection="1">
      <alignment horizontal="left" wrapText="1"/>
      <protection locked="0"/>
    </xf>
    <xf numFmtId="0" fontId="39" fillId="0" borderId="0" xfId="4" applyFont="1" applyAlignment="1" applyProtection="1">
      <alignment horizontal="right"/>
      <protection locked="0"/>
    </xf>
    <xf numFmtId="0" fontId="43" fillId="0" borderId="0" xfId="4" applyFont="1" applyAlignment="1" applyProtection="1">
      <alignment horizontal="center"/>
      <protection locked="0"/>
    </xf>
    <xf numFmtId="0" fontId="41" fillId="0" borderId="37" xfId="4" applyFont="1" applyBorder="1" applyAlignment="1" applyProtection="1">
      <alignment horizontal="center" vertical="center"/>
      <protection locked="0"/>
    </xf>
    <xf numFmtId="0" fontId="41" fillId="0" borderId="27" xfId="4" applyFont="1" applyBorder="1" applyAlignment="1" applyProtection="1">
      <alignment horizontal="center" vertical="center"/>
      <protection locked="0"/>
    </xf>
    <xf numFmtId="0" fontId="41" fillId="0" borderId="38" xfId="4" applyFont="1" applyBorder="1" applyAlignment="1" applyProtection="1">
      <alignment horizontal="center" vertical="center"/>
      <protection locked="0"/>
    </xf>
    <xf numFmtId="0" fontId="41" fillId="0" borderId="39" xfId="4" applyFont="1" applyBorder="1" applyAlignment="1" applyProtection="1">
      <alignment horizontal="center" vertical="center"/>
      <protection locked="0"/>
    </xf>
    <xf numFmtId="0" fontId="41" fillId="0" borderId="0" xfId="4" applyFont="1" applyAlignment="1" applyProtection="1">
      <alignment horizontal="center" vertical="center"/>
      <protection locked="0"/>
    </xf>
    <xf numFmtId="0" fontId="41" fillId="0" borderId="40" xfId="4" applyFont="1" applyBorder="1" applyAlignment="1" applyProtection="1">
      <alignment horizontal="center" vertical="center"/>
      <protection locked="0"/>
    </xf>
    <xf numFmtId="0" fontId="41" fillId="0" borderId="35" xfId="4" applyFont="1" applyBorder="1" applyAlignment="1" applyProtection="1">
      <alignment horizontal="center" vertical="center"/>
      <protection locked="0"/>
    </xf>
    <xf numFmtId="0" fontId="41" fillId="0" borderId="26" xfId="4" applyFont="1" applyBorder="1" applyAlignment="1" applyProtection="1">
      <alignment horizontal="center" vertical="center"/>
      <protection locked="0"/>
    </xf>
    <xf numFmtId="0" fontId="41" fillId="0" borderId="36" xfId="4" applyFont="1" applyBorder="1" applyAlignment="1" applyProtection="1">
      <alignment horizontal="center" vertical="center"/>
      <protection locked="0"/>
    </xf>
    <xf numFmtId="0" fontId="41" fillId="0" borderId="28" xfId="4" applyFont="1" applyBorder="1" applyAlignment="1" applyProtection="1">
      <alignment horizontal="center" vertical="center" wrapText="1"/>
      <protection locked="0"/>
    </xf>
    <xf numFmtId="0" fontId="41" fillId="0" borderId="30" xfId="4" applyFont="1" applyBorder="1" applyAlignment="1" applyProtection="1">
      <alignment horizontal="center" vertical="center" wrapText="1"/>
      <protection locked="0"/>
    </xf>
    <xf numFmtId="0" fontId="41" fillId="0" borderId="31" xfId="4" applyFont="1" applyBorder="1" applyAlignment="1" applyProtection="1">
      <alignment horizontal="center" vertical="center" wrapText="1"/>
      <protection locked="0"/>
    </xf>
    <xf numFmtId="0" fontId="41" fillId="0" borderId="37" xfId="4" applyFont="1" applyBorder="1" applyAlignment="1" applyProtection="1">
      <alignment horizontal="center" vertical="center" wrapText="1"/>
      <protection locked="0"/>
    </xf>
    <xf numFmtId="0" fontId="41" fillId="0" borderId="27" xfId="4" applyFont="1" applyBorder="1" applyAlignment="1" applyProtection="1">
      <alignment horizontal="center" vertical="center" wrapText="1"/>
      <protection locked="0"/>
    </xf>
    <xf numFmtId="0" fontId="41" fillId="0" borderId="35" xfId="4" applyFont="1" applyBorder="1" applyAlignment="1" applyProtection="1">
      <alignment horizontal="center" vertical="center" wrapText="1"/>
      <protection locked="0"/>
    </xf>
    <xf numFmtId="0" fontId="41" fillId="0" borderId="26" xfId="4" applyFont="1" applyBorder="1" applyAlignment="1" applyProtection="1">
      <alignment horizontal="center" vertical="center" wrapText="1"/>
      <protection locked="0"/>
    </xf>
    <xf numFmtId="0" fontId="41" fillId="0" borderId="39" xfId="4" applyFont="1" applyBorder="1" applyAlignment="1" applyProtection="1">
      <alignment horizontal="center" vertical="center" wrapText="1"/>
      <protection locked="0"/>
    </xf>
    <xf numFmtId="0" fontId="41" fillId="0" borderId="28" xfId="4" applyFont="1" applyBorder="1" applyAlignment="1" applyProtection="1">
      <alignment horizontal="center" vertical="center"/>
      <protection locked="0"/>
    </xf>
    <xf numFmtId="0" fontId="41" fillId="0" borderId="31" xfId="4" applyFont="1" applyBorder="1" applyAlignment="1" applyProtection="1">
      <alignment horizontal="center" vertical="center"/>
      <protection locked="0"/>
    </xf>
    <xf numFmtId="0" fontId="39" fillId="0" borderId="32" xfId="4" applyFont="1" applyBorder="1" applyAlignment="1" applyProtection="1">
      <alignment horizontal="left" vertical="top" wrapText="1"/>
      <protection locked="0"/>
    </xf>
    <xf numFmtId="0" fontId="39" fillId="0" borderId="33" xfId="4" applyFont="1" applyBorder="1" applyAlignment="1" applyProtection="1">
      <alignment horizontal="left" vertical="top" wrapText="1"/>
      <protection locked="0"/>
    </xf>
    <xf numFmtId="0" fontId="39" fillId="0" borderId="34" xfId="4" applyFont="1" applyBorder="1" applyAlignment="1" applyProtection="1">
      <alignment horizontal="left" vertical="top" wrapText="1"/>
      <protection locked="0"/>
    </xf>
    <xf numFmtId="2" fontId="39" fillId="0" borderId="28" xfId="4" applyNumberFormat="1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39" fillId="0" borderId="37" xfId="4" applyFont="1" applyBorder="1" applyAlignment="1" applyProtection="1">
      <alignment horizontal="left" wrapText="1"/>
      <protection locked="0"/>
    </xf>
    <xf numFmtId="0" fontId="39" fillId="0" borderId="27" xfId="4" applyFont="1" applyBorder="1" applyAlignment="1" applyProtection="1">
      <alignment horizontal="left"/>
      <protection locked="0"/>
    </xf>
    <xf numFmtId="0" fontId="39" fillId="0" borderId="38" xfId="4" applyFont="1" applyBorder="1" applyAlignment="1" applyProtection="1">
      <alignment horizontal="left"/>
      <protection locked="0"/>
    </xf>
    <xf numFmtId="0" fontId="39" fillId="0" borderId="35" xfId="4" applyFont="1" applyBorder="1" applyAlignment="1" applyProtection="1">
      <alignment horizontal="left"/>
      <protection locked="0"/>
    </xf>
    <xf numFmtId="0" fontId="39" fillId="0" borderId="26" xfId="4" applyFont="1" applyBorder="1" applyAlignment="1" applyProtection="1">
      <alignment horizontal="left"/>
      <protection locked="0"/>
    </xf>
    <xf numFmtId="0" fontId="39" fillId="0" borderId="36" xfId="4" applyFont="1" applyBorder="1" applyAlignment="1" applyProtection="1">
      <alignment horizontal="left"/>
      <protection locked="0"/>
    </xf>
    <xf numFmtId="0" fontId="39" fillId="0" borderId="28" xfId="4" applyFont="1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35" xfId="4" applyFont="1" applyBorder="1" applyAlignment="1">
      <alignment horizontal="center" vertical="center"/>
    </xf>
    <xf numFmtId="0" fontId="39" fillId="0" borderId="0" xfId="4" applyFont="1" applyAlignment="1" applyProtection="1">
      <alignment horizontal="center"/>
      <protection locked="0"/>
    </xf>
    <xf numFmtId="0" fontId="39" fillId="0" borderId="0" xfId="4" applyFont="1" applyAlignment="1" applyProtection="1">
      <alignment horizontal="left"/>
      <protection locked="0"/>
    </xf>
  </cellXfs>
  <cellStyles count="7">
    <cellStyle name="Įprastas" xfId="0" builtinId="0"/>
    <cellStyle name="Įprastas 2" xfId="6" xr:uid="{BDAD34B5-A9CA-4A8D-8FAE-59578FFB74B4}"/>
    <cellStyle name="Įprastas 2 2" xfId="3" xr:uid="{BCBA9F7D-BB16-442A-B86A-52C0DD9550F6}"/>
    <cellStyle name="Įprastas 4" xfId="1" xr:uid="{496959D1-6FD8-4B63-AF4E-5DBE8B3AFA35}"/>
    <cellStyle name="Įprastas 5" xfId="4" xr:uid="{9506B21E-1A30-4C68-B924-0C59F58E3DE0}"/>
    <cellStyle name="Normal_CF_ataskaitos_prie_mokejimo_tvarkos_040115" xfId="5" xr:uid="{3D69FFE6-51DA-459A-B9E0-FAC3B41ED6EC}"/>
    <cellStyle name="Normal_Sheet1" xfId="2" xr:uid="{66B3426C-D616-4ACE-AC04-709B9D5AA98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4"/>
  <sheetViews>
    <sheetView topLeftCell="A206" workbookViewId="0">
      <selection activeCell="G377" sqref="G377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4.855468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348" t="s">
        <v>9</v>
      </c>
      <c r="H12" s="348"/>
      <c r="I12" s="348"/>
      <c r="J12" s="348"/>
      <c r="K12" s="348"/>
      <c r="L12" s="29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352"/>
      <c r="F21" s="352"/>
      <c r="G21" s="352"/>
      <c r="H21" s="352"/>
      <c r="I21" s="352"/>
      <c r="J21" s="352"/>
      <c r="K21" s="352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19"/>
      <c r="J23" s="5"/>
      <c r="K23" s="13"/>
      <c r="L23" s="6" t="s">
        <v>16</v>
      </c>
      <c r="M23" s="30"/>
    </row>
    <row r="24" spans="1:13">
      <c r="F24" s="19"/>
      <c r="J24" s="31" t="s">
        <v>17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18</v>
      </c>
      <c r="L25" s="32"/>
      <c r="M25" s="30"/>
    </row>
    <row r="26" spans="1:13">
      <c r="A26" s="354"/>
      <c r="B26" s="354"/>
      <c r="C26" s="354"/>
      <c r="D26" s="354"/>
      <c r="E26" s="354"/>
      <c r="F26" s="354"/>
      <c r="G26" s="354"/>
      <c r="H26" s="354"/>
      <c r="I26" s="354"/>
      <c r="J26" s="36"/>
      <c r="K26" s="35" t="s">
        <v>19</v>
      </c>
      <c r="L26" s="37" t="s">
        <v>20</v>
      </c>
      <c r="M26" s="30"/>
    </row>
    <row r="27" spans="1:13">
      <c r="A27" s="354" t="s">
        <v>21</v>
      </c>
      <c r="B27" s="354"/>
      <c r="C27" s="354"/>
      <c r="D27" s="354"/>
      <c r="E27" s="354"/>
      <c r="F27" s="354"/>
      <c r="G27" s="354"/>
      <c r="H27" s="354"/>
      <c r="I27" s="354"/>
      <c r="J27" s="38" t="s">
        <v>22</v>
      </c>
      <c r="K27" s="113"/>
      <c r="L27" s="32"/>
      <c r="M27" s="30"/>
    </row>
    <row r="28" spans="1:13">
      <c r="D28" s="36"/>
      <c r="E28" s="36"/>
      <c r="F28" s="36"/>
      <c r="G28" s="39" t="s">
        <v>23</v>
      </c>
      <c r="H28" s="40"/>
      <c r="I28" s="41"/>
      <c r="J28" s="42"/>
      <c r="K28" s="32"/>
      <c r="L28" s="32"/>
      <c r="M28" s="30"/>
    </row>
    <row r="29" spans="1:13">
      <c r="D29" s="36"/>
      <c r="E29" s="36"/>
      <c r="F29" s="36"/>
      <c r="G29" s="347" t="s">
        <v>24</v>
      </c>
      <c r="H29" s="347"/>
      <c r="I29" s="114"/>
      <c r="J29" s="43"/>
      <c r="K29" s="32"/>
      <c r="L29" s="32"/>
      <c r="M29" s="30"/>
    </row>
    <row r="30" spans="1:13">
      <c r="A30" s="322"/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2700139</v>
      </c>
      <c r="J34" s="115">
        <f>SUM(J35+J46+J65+J86+J93+J113+J139+J158+J168)</f>
        <v>1212339</v>
      </c>
      <c r="K34" s="116">
        <f>SUM(K35+K46+K65+K86+K93+K113+K139+K158+K168)</f>
        <v>1159757.18</v>
      </c>
      <c r="L34" s="115">
        <f>SUM(L35+L46+L65+L86+L93+L113+L139+L158+L168)</f>
        <v>1159757.18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2385680</v>
      </c>
      <c r="J35" s="115">
        <f>SUM(J36+J42)</f>
        <v>1021280</v>
      </c>
      <c r="K35" s="117">
        <f>SUM(K36+K42)</f>
        <v>1021280</v>
      </c>
      <c r="L35" s="118">
        <f>SUM(L36+L42)</f>
        <v>1021280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2350745</v>
      </c>
      <c r="J36" s="115">
        <f>SUM(J37)</f>
        <v>1006245</v>
      </c>
      <c r="K36" s="116">
        <f>SUM(K37)</f>
        <v>1006245</v>
      </c>
      <c r="L36" s="115">
        <f>SUM(L37)</f>
        <v>1006245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2350745</v>
      </c>
      <c r="J37" s="115">
        <f t="shared" ref="J37:L38" si="0">SUM(J38)</f>
        <v>1006245</v>
      </c>
      <c r="K37" s="115">
        <f t="shared" si="0"/>
        <v>1006245</v>
      </c>
      <c r="L37" s="115">
        <f t="shared" si="0"/>
        <v>1006245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2350745</v>
      </c>
      <c r="J38" s="116">
        <f t="shared" si="0"/>
        <v>1006245</v>
      </c>
      <c r="K38" s="116">
        <f t="shared" si="0"/>
        <v>1006245</v>
      </c>
      <c r="L38" s="116">
        <f t="shared" si="0"/>
        <v>1006245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2350745</v>
      </c>
      <c r="J39" s="120">
        <v>1006245</v>
      </c>
      <c r="K39" s="120">
        <v>1006245</v>
      </c>
      <c r="L39" s="120">
        <v>1006245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34935</v>
      </c>
      <c r="J42" s="115">
        <f t="shared" si="1"/>
        <v>15035</v>
      </c>
      <c r="K42" s="116">
        <f t="shared" si="1"/>
        <v>15035</v>
      </c>
      <c r="L42" s="115">
        <f t="shared" si="1"/>
        <v>15035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34935</v>
      </c>
      <c r="J43" s="115">
        <f t="shared" si="1"/>
        <v>15035</v>
      </c>
      <c r="K43" s="115">
        <f t="shared" si="1"/>
        <v>15035</v>
      </c>
      <c r="L43" s="115">
        <f t="shared" si="1"/>
        <v>15035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34935</v>
      </c>
      <c r="J44" s="115">
        <f t="shared" si="1"/>
        <v>15035</v>
      </c>
      <c r="K44" s="115">
        <f t="shared" si="1"/>
        <v>15035</v>
      </c>
      <c r="L44" s="115">
        <f t="shared" si="1"/>
        <v>15035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34935</v>
      </c>
      <c r="J45" s="120">
        <v>15035</v>
      </c>
      <c r="K45" s="120">
        <v>15035</v>
      </c>
      <c r="L45" s="120">
        <v>15035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279159</v>
      </c>
      <c r="J46" s="123">
        <f t="shared" si="2"/>
        <v>163759</v>
      </c>
      <c r="K46" s="122">
        <f t="shared" si="2"/>
        <v>111307.46</v>
      </c>
      <c r="L46" s="122">
        <f t="shared" si="2"/>
        <v>111307.46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279159</v>
      </c>
      <c r="J47" s="116">
        <f t="shared" si="2"/>
        <v>163759</v>
      </c>
      <c r="K47" s="115">
        <f t="shared" si="2"/>
        <v>111307.46</v>
      </c>
      <c r="L47" s="116">
        <f t="shared" si="2"/>
        <v>111307.46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279159</v>
      </c>
      <c r="J48" s="116">
        <f t="shared" si="2"/>
        <v>163759</v>
      </c>
      <c r="K48" s="118">
        <f t="shared" si="2"/>
        <v>111307.46</v>
      </c>
      <c r="L48" s="118">
        <f t="shared" si="2"/>
        <v>111307.46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279159</v>
      </c>
      <c r="J49" s="124">
        <f>SUM(J50:J64)</f>
        <v>163759</v>
      </c>
      <c r="K49" s="125">
        <f>SUM(K50:K64)</f>
        <v>111307.46</v>
      </c>
      <c r="L49" s="125">
        <f>SUM(L50:L64)</f>
        <v>111307.46</v>
      </c>
    </row>
    <row r="50" spans="1:13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61000</v>
      </c>
      <c r="J50" s="120">
        <v>44400</v>
      </c>
      <c r="K50" s="120">
        <v>44400</v>
      </c>
      <c r="L50" s="120">
        <v>44400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1300</v>
      </c>
      <c r="J51" s="120">
        <v>500</v>
      </c>
      <c r="K51" s="120">
        <v>319.3</v>
      </c>
      <c r="L51" s="120">
        <v>319.3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3400</v>
      </c>
      <c r="J52" s="120">
        <v>1700</v>
      </c>
      <c r="K52" s="120">
        <v>688.63</v>
      </c>
      <c r="L52" s="120">
        <v>688.63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11200</v>
      </c>
      <c r="J53" s="120">
        <v>7500</v>
      </c>
      <c r="K53" s="120">
        <v>4652.3</v>
      </c>
      <c r="L53" s="120">
        <v>4652.3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600</v>
      </c>
      <c r="J55" s="120">
        <v>400</v>
      </c>
      <c r="K55" s="120">
        <v>391.73</v>
      </c>
      <c r="L55" s="120">
        <v>391.73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26280</v>
      </c>
      <c r="J58" s="120">
        <v>21280</v>
      </c>
      <c r="K58" s="120">
        <v>3194.62</v>
      </c>
      <c r="L58" s="120">
        <v>3194.62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8400</v>
      </c>
      <c r="J59" s="120">
        <v>4900</v>
      </c>
      <c r="K59" s="120">
        <v>4136</v>
      </c>
      <c r="L59" s="120">
        <v>4136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61600</v>
      </c>
      <c r="J61" s="120">
        <v>40400</v>
      </c>
      <c r="K61" s="120">
        <v>31246.68</v>
      </c>
      <c r="L61" s="120">
        <v>31246.68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31900</v>
      </c>
      <c r="J62" s="120">
        <v>8000</v>
      </c>
      <c r="K62" s="120">
        <v>7002.11</v>
      </c>
      <c r="L62" s="120">
        <v>7002.11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800</v>
      </c>
      <c r="J63" s="120">
        <v>400</v>
      </c>
      <c r="K63" s="120">
        <v>211.76</v>
      </c>
      <c r="L63" s="120">
        <v>211.76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72679</v>
      </c>
      <c r="J64" s="120">
        <v>34279</v>
      </c>
      <c r="K64" s="120">
        <v>15064.33</v>
      </c>
      <c r="L64" s="120">
        <v>15064.33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35300</v>
      </c>
      <c r="J139" s="127">
        <f>SUM(J140+J145+J153)</f>
        <v>27300</v>
      </c>
      <c r="K139" s="116">
        <f>SUM(K140+K145+K153)</f>
        <v>27169.72</v>
      </c>
      <c r="L139" s="115">
        <f>SUM(L140+L145+L153)</f>
        <v>27169.72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8700</v>
      </c>
      <c r="J145" s="129">
        <f t="shared" si="14"/>
        <v>8700</v>
      </c>
      <c r="K145" s="117">
        <f t="shared" si="14"/>
        <v>8569.7199999999993</v>
      </c>
      <c r="L145" s="118">
        <f t="shared" si="14"/>
        <v>8569.7199999999993</v>
      </c>
      <c r="M145"/>
    </row>
    <row r="146" spans="1:13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8700</v>
      </c>
      <c r="J146" s="127">
        <f t="shared" si="14"/>
        <v>8700</v>
      </c>
      <c r="K146" s="116">
        <f t="shared" si="14"/>
        <v>8569.7199999999993</v>
      </c>
      <c r="L146" s="115">
        <f t="shared" si="14"/>
        <v>8569.7199999999993</v>
      </c>
      <c r="M146"/>
    </row>
    <row r="147" spans="1:13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8700</v>
      </c>
      <c r="J147" s="127">
        <f>SUM(J148:J149)</f>
        <v>8700</v>
      </c>
      <c r="K147" s="116">
        <f>SUM(K148:K149)</f>
        <v>8569.7199999999993</v>
      </c>
      <c r="L147" s="115">
        <f>SUM(L148:L149)</f>
        <v>8569.7199999999993</v>
      </c>
      <c r="M147"/>
    </row>
    <row r="148" spans="1:13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8700</v>
      </c>
      <c r="J148" s="120">
        <v>8700</v>
      </c>
      <c r="K148" s="120">
        <v>8569.7199999999993</v>
      </c>
      <c r="L148" s="120">
        <v>8569.7199999999993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26600</v>
      </c>
      <c r="J153" s="127">
        <f t="shared" si="15"/>
        <v>18600</v>
      </c>
      <c r="K153" s="116">
        <f t="shared" si="15"/>
        <v>18600</v>
      </c>
      <c r="L153" s="115">
        <f t="shared" si="15"/>
        <v>18600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26600</v>
      </c>
      <c r="J154" s="133">
        <f t="shared" si="15"/>
        <v>18600</v>
      </c>
      <c r="K154" s="125">
        <f t="shared" si="15"/>
        <v>18600</v>
      </c>
      <c r="L154" s="124">
        <f t="shared" si="15"/>
        <v>18600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26600</v>
      </c>
      <c r="J155" s="127">
        <f>SUM(J156:J157)</f>
        <v>18600</v>
      </c>
      <c r="K155" s="116">
        <f>SUM(K156:K157)</f>
        <v>18600</v>
      </c>
      <c r="L155" s="115">
        <f>SUM(L156:L157)</f>
        <v>18600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26600</v>
      </c>
      <c r="J156" s="135">
        <v>18600</v>
      </c>
      <c r="K156" s="135">
        <v>18600</v>
      </c>
      <c r="L156" s="135">
        <v>18600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.7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180550</v>
      </c>
      <c r="J184" s="127">
        <f>SUM(J185+J238+J303)</f>
        <v>170550</v>
      </c>
      <c r="K184" s="116">
        <f>SUM(K185+K238+K303)</f>
        <v>11684</v>
      </c>
      <c r="L184" s="115">
        <f>SUM(L185+L238+L303)</f>
        <v>11684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180550</v>
      </c>
      <c r="J185" s="122">
        <f>SUM(J186+J209+J216+J228+J232)</f>
        <v>170550</v>
      </c>
      <c r="K185" s="122">
        <f>SUM(K186+K209+K216+K228+K232)</f>
        <v>11684</v>
      </c>
      <c r="L185" s="122">
        <f>SUM(L186+L209+L216+L228+L232)</f>
        <v>11684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180550</v>
      </c>
      <c r="J186" s="127">
        <f>SUM(J187+J190+J195+J201+J206)</f>
        <v>170550</v>
      </c>
      <c r="K186" s="116">
        <f>SUM(K187+K190+K195+K201+K206)</f>
        <v>11684</v>
      </c>
      <c r="L186" s="115">
        <f>SUM(L187+L190+L195+L201+L206)</f>
        <v>11684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151700</v>
      </c>
      <c r="J190" s="128">
        <f>J191</f>
        <v>141700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151700</v>
      </c>
      <c r="J191" s="127">
        <f>SUM(J192:J194)</f>
        <v>141700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151700</v>
      </c>
      <c r="J194" s="119">
        <v>141700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26550</v>
      </c>
      <c r="J195" s="127">
        <f>J196</f>
        <v>26550</v>
      </c>
      <c r="K195" s="116">
        <f>K196</f>
        <v>10998</v>
      </c>
      <c r="L195" s="115">
        <f>L196</f>
        <v>10998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26550</v>
      </c>
      <c r="J196" s="115">
        <f>SUM(J197:J200)</f>
        <v>26550</v>
      </c>
      <c r="K196" s="115">
        <f>SUM(K197:K200)</f>
        <v>10998</v>
      </c>
      <c r="L196" s="115">
        <f>SUM(L197:L200)</f>
        <v>10998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10000</v>
      </c>
      <c r="J198" s="121">
        <v>10000</v>
      </c>
      <c r="K198" s="121">
        <v>6000</v>
      </c>
      <c r="L198" s="121">
        <v>6000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16550</v>
      </c>
      <c r="J200" s="141">
        <v>16550</v>
      </c>
      <c r="K200" s="121">
        <v>4998</v>
      </c>
      <c r="L200" s="121">
        <v>4998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2300</v>
      </c>
      <c r="J206" s="127">
        <f t="shared" si="19"/>
        <v>2300</v>
      </c>
      <c r="K206" s="116">
        <f t="shared" si="19"/>
        <v>686</v>
      </c>
      <c r="L206" s="115">
        <f t="shared" si="19"/>
        <v>686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2300</v>
      </c>
      <c r="J207" s="116">
        <f t="shared" si="19"/>
        <v>2300</v>
      </c>
      <c r="K207" s="116">
        <f t="shared" si="19"/>
        <v>686</v>
      </c>
      <c r="L207" s="116">
        <f t="shared" si="19"/>
        <v>686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2300</v>
      </c>
      <c r="J208" s="121">
        <v>2300</v>
      </c>
      <c r="K208" s="121">
        <v>686</v>
      </c>
      <c r="L208" s="121">
        <v>686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2880689</v>
      </c>
      <c r="J368" s="130">
        <f>SUM(J34+J184)</f>
        <v>1382889</v>
      </c>
      <c r="K368" s="130">
        <f>SUM(K34+K184)</f>
        <v>1171441.18</v>
      </c>
      <c r="L368" s="130">
        <f>SUM(L34+L184)</f>
        <v>1171441.18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10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H371" s="36"/>
      <c r="I371" s="1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31.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12"/>
      <c r="I374" s="15" t="s">
        <v>226</v>
      </c>
      <c r="K374" s="324" t="s">
        <v>227</v>
      </c>
      <c r="L374" s="324"/>
    </row>
  </sheetData>
  <mergeCells count="30"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73:G373"/>
    <mergeCell ref="K371:L371"/>
  </mergeCells>
  <pageMargins left="0.39370078740157483" right="0.19685039370078741" top="0.19685039370078741" bottom="0.19685039370078741" header="3.937007874015748E-2" footer="3.937007874015748E-2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A5D8-8CCB-413E-A98E-F43C4B2919EA}">
  <sheetPr>
    <pageSetUpPr fitToPage="1"/>
  </sheetPr>
  <dimension ref="A1:S374"/>
  <sheetViews>
    <sheetView topLeftCell="A34" workbookViewId="0">
      <selection activeCell="Q373" sqref="Q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 ht="29.1" customHeight="1">
      <c r="A27" s="354" t="s">
        <v>240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252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253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29800</v>
      </c>
      <c r="J34" s="115">
        <f>SUM(J35+J46+J65+J86+J93+J113+J139+J158+J168)</f>
        <v>29800</v>
      </c>
      <c r="K34" s="116">
        <f>SUM(K35+K46+K65+K86+K93+K113+K139+K158+K168)</f>
        <v>29800</v>
      </c>
      <c r="L34" s="115">
        <f>SUM(L35+L46+L65+L86+L93+L113+L139+L158+L168)</f>
        <v>29800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29800</v>
      </c>
      <c r="J35" s="115">
        <f>SUM(J36+J42)</f>
        <v>29800</v>
      </c>
      <c r="K35" s="117">
        <f>SUM(K36+K42)</f>
        <v>29800</v>
      </c>
      <c r="L35" s="118">
        <f>SUM(L36+L42)</f>
        <v>29800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29400</v>
      </c>
      <c r="J36" s="115">
        <f>SUM(J37)</f>
        <v>29400</v>
      </c>
      <c r="K36" s="116">
        <f>SUM(K37)</f>
        <v>29400</v>
      </c>
      <c r="L36" s="115">
        <f>SUM(L37)</f>
        <v>29400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29400</v>
      </c>
      <c r="J37" s="115">
        <f t="shared" ref="J37:L38" si="0">SUM(J38)</f>
        <v>29400</v>
      </c>
      <c r="K37" s="115">
        <f t="shared" si="0"/>
        <v>29400</v>
      </c>
      <c r="L37" s="115">
        <f t="shared" si="0"/>
        <v>29400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29400</v>
      </c>
      <c r="J38" s="116">
        <f t="shared" si="0"/>
        <v>29400</v>
      </c>
      <c r="K38" s="116">
        <f t="shared" si="0"/>
        <v>29400</v>
      </c>
      <c r="L38" s="116">
        <f t="shared" si="0"/>
        <v>29400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29400</v>
      </c>
      <c r="J39" s="120">
        <v>29400</v>
      </c>
      <c r="K39" s="120">
        <v>29400</v>
      </c>
      <c r="L39" s="120">
        <v>29400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400</v>
      </c>
      <c r="J42" s="115">
        <f t="shared" si="1"/>
        <v>400</v>
      </c>
      <c r="K42" s="116">
        <f t="shared" si="1"/>
        <v>400</v>
      </c>
      <c r="L42" s="115">
        <f t="shared" si="1"/>
        <v>400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400</v>
      </c>
      <c r="J43" s="115">
        <f t="shared" si="1"/>
        <v>400</v>
      </c>
      <c r="K43" s="115">
        <f t="shared" si="1"/>
        <v>400</v>
      </c>
      <c r="L43" s="115">
        <f t="shared" si="1"/>
        <v>400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400</v>
      </c>
      <c r="J44" s="115">
        <f t="shared" si="1"/>
        <v>400</v>
      </c>
      <c r="K44" s="115">
        <f t="shared" si="1"/>
        <v>400</v>
      </c>
      <c r="L44" s="115">
        <f t="shared" si="1"/>
        <v>400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400</v>
      </c>
      <c r="J45" s="120">
        <v>400</v>
      </c>
      <c r="K45" s="120">
        <v>400</v>
      </c>
      <c r="L45" s="120">
        <v>400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29800</v>
      </c>
      <c r="J368" s="130">
        <f>SUM(J34+J184)</f>
        <v>29800</v>
      </c>
      <c r="K368" s="130">
        <f>SUM(K34+K184)</f>
        <v>29800</v>
      </c>
      <c r="L368" s="130">
        <f>SUM(L34+L184)</f>
        <v>29800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7.7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2CC4-D1F6-49A8-91F0-220D44015706}">
  <sheetPr>
    <pageSetUpPr fitToPage="1"/>
  </sheetPr>
  <dimension ref="A1:S374"/>
  <sheetViews>
    <sheetView topLeftCell="A30" workbookViewId="0">
      <selection activeCell="F379" sqref="F379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 ht="29.1" customHeight="1">
      <c r="A27" s="354" t="s">
        <v>240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254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255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19300</v>
      </c>
      <c r="J34" s="115">
        <f>SUM(J35+J46+J65+J86+J93+J113+J139+J158+J168)</f>
        <v>8200</v>
      </c>
      <c r="K34" s="116">
        <f>SUM(K35+K46+K65+K86+K93+K113+K139+K158+K168)</f>
        <v>8200</v>
      </c>
      <c r="L34" s="115">
        <f>SUM(L35+L46+L65+L86+L93+L113+L139+L158+L168)</f>
        <v>8200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19300</v>
      </c>
      <c r="J35" s="115">
        <f>SUM(J36+J42)</f>
        <v>8200</v>
      </c>
      <c r="K35" s="117">
        <f>SUM(K36+K42)</f>
        <v>8200</v>
      </c>
      <c r="L35" s="118">
        <f>SUM(L36+L42)</f>
        <v>8200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19000</v>
      </c>
      <c r="J36" s="115">
        <f>SUM(J37)</f>
        <v>8000</v>
      </c>
      <c r="K36" s="116">
        <f>SUM(K37)</f>
        <v>8000</v>
      </c>
      <c r="L36" s="115">
        <f>SUM(L37)</f>
        <v>8000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19000</v>
      </c>
      <c r="J37" s="115">
        <f t="shared" ref="J37:L38" si="0">SUM(J38)</f>
        <v>8000</v>
      </c>
      <c r="K37" s="115">
        <f t="shared" si="0"/>
        <v>8000</v>
      </c>
      <c r="L37" s="115">
        <f t="shared" si="0"/>
        <v>8000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19000</v>
      </c>
      <c r="J38" s="116">
        <f t="shared" si="0"/>
        <v>8000</v>
      </c>
      <c r="K38" s="116">
        <f t="shared" si="0"/>
        <v>8000</v>
      </c>
      <c r="L38" s="116">
        <f t="shared" si="0"/>
        <v>8000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19000</v>
      </c>
      <c r="J39" s="120">
        <v>8000</v>
      </c>
      <c r="K39" s="120">
        <v>8000</v>
      </c>
      <c r="L39" s="120">
        <v>8000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300</v>
      </c>
      <c r="J42" s="115">
        <f t="shared" si="1"/>
        <v>200</v>
      </c>
      <c r="K42" s="116">
        <f t="shared" si="1"/>
        <v>200</v>
      </c>
      <c r="L42" s="115">
        <f t="shared" si="1"/>
        <v>200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300</v>
      </c>
      <c r="J43" s="115">
        <f t="shared" si="1"/>
        <v>200</v>
      </c>
      <c r="K43" s="115">
        <f t="shared" si="1"/>
        <v>200</v>
      </c>
      <c r="L43" s="115">
        <f t="shared" si="1"/>
        <v>200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300</v>
      </c>
      <c r="J44" s="115">
        <f t="shared" si="1"/>
        <v>200</v>
      </c>
      <c r="K44" s="115">
        <f t="shared" si="1"/>
        <v>200</v>
      </c>
      <c r="L44" s="115">
        <f t="shared" si="1"/>
        <v>200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300</v>
      </c>
      <c r="J45" s="120">
        <v>200</v>
      </c>
      <c r="K45" s="120">
        <v>200</v>
      </c>
      <c r="L45" s="120">
        <v>200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19300</v>
      </c>
      <c r="J368" s="130">
        <f>SUM(J34+J184)</f>
        <v>8200</v>
      </c>
      <c r="K368" s="130">
        <f>SUM(K34+K184)</f>
        <v>8200</v>
      </c>
      <c r="L368" s="130">
        <f>SUM(L34+L184)</f>
        <v>8200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6.2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BE76-E4CE-41AF-AA3E-D76C4547A63D}">
  <sheetPr>
    <pageSetUpPr fitToPage="1"/>
  </sheetPr>
  <dimension ref="A1:S374"/>
  <sheetViews>
    <sheetView topLeftCell="A34" workbookViewId="0">
      <selection activeCell="R371" sqref="R371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 ht="29.1" customHeight="1">
      <c r="A27" s="354" t="s">
        <v>240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256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257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2480</v>
      </c>
      <c r="J34" s="115">
        <f>SUM(J35+J46+J65+J86+J93+J113+J139+J158+J168)</f>
        <v>2480</v>
      </c>
      <c r="K34" s="116">
        <f>SUM(K35+K46+K65+K86+K93+K113+K139+K158+K168)</f>
        <v>2480</v>
      </c>
      <c r="L34" s="115">
        <f>SUM(L35+L46+L65+L86+L93+L113+L139+L158+L168)</f>
        <v>2480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2480</v>
      </c>
      <c r="J35" s="115">
        <f>SUM(J36+J42)</f>
        <v>2480</v>
      </c>
      <c r="K35" s="117">
        <f>SUM(K36+K42)</f>
        <v>2480</v>
      </c>
      <c r="L35" s="118">
        <f>SUM(L36+L42)</f>
        <v>2480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2445</v>
      </c>
      <c r="J36" s="115">
        <f>SUM(J37)</f>
        <v>2445</v>
      </c>
      <c r="K36" s="116">
        <f>SUM(K37)</f>
        <v>2445</v>
      </c>
      <c r="L36" s="115">
        <f>SUM(L37)</f>
        <v>2445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2445</v>
      </c>
      <c r="J37" s="115">
        <f t="shared" ref="J37:L38" si="0">SUM(J38)</f>
        <v>2445</v>
      </c>
      <c r="K37" s="115">
        <f t="shared" si="0"/>
        <v>2445</v>
      </c>
      <c r="L37" s="115">
        <f t="shared" si="0"/>
        <v>2445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2445</v>
      </c>
      <c r="J38" s="116">
        <f t="shared" si="0"/>
        <v>2445</v>
      </c>
      <c r="K38" s="116">
        <f t="shared" si="0"/>
        <v>2445</v>
      </c>
      <c r="L38" s="116">
        <f t="shared" si="0"/>
        <v>2445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2445</v>
      </c>
      <c r="J39" s="120">
        <v>2445</v>
      </c>
      <c r="K39" s="120">
        <v>2445</v>
      </c>
      <c r="L39" s="120">
        <v>2445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35</v>
      </c>
      <c r="J42" s="115">
        <f t="shared" si="1"/>
        <v>35</v>
      </c>
      <c r="K42" s="116">
        <f t="shared" si="1"/>
        <v>35</v>
      </c>
      <c r="L42" s="115">
        <f t="shared" si="1"/>
        <v>35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35</v>
      </c>
      <c r="J43" s="115">
        <f t="shared" si="1"/>
        <v>35</v>
      </c>
      <c r="K43" s="115">
        <f t="shared" si="1"/>
        <v>35</v>
      </c>
      <c r="L43" s="115">
        <f t="shared" si="1"/>
        <v>35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35</v>
      </c>
      <c r="J44" s="115">
        <f t="shared" si="1"/>
        <v>35</v>
      </c>
      <c r="K44" s="115">
        <f t="shared" si="1"/>
        <v>35</v>
      </c>
      <c r="L44" s="115">
        <f t="shared" si="1"/>
        <v>35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35</v>
      </c>
      <c r="J45" s="120">
        <v>35</v>
      </c>
      <c r="K45" s="120">
        <v>35</v>
      </c>
      <c r="L45" s="120">
        <v>35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2480</v>
      </c>
      <c r="J368" s="130">
        <f>SUM(J34+J184)</f>
        <v>2480</v>
      </c>
      <c r="K368" s="130">
        <f>SUM(K34+K184)</f>
        <v>2480</v>
      </c>
      <c r="L368" s="130">
        <f>SUM(L34+L184)</f>
        <v>2480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7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0D9C-8B84-46E0-8ED6-DD0224479D6F}">
  <sheetPr>
    <pageSetUpPr fitToPage="1"/>
  </sheetPr>
  <dimension ref="A1:S374"/>
  <sheetViews>
    <sheetView topLeftCell="A42" workbookViewId="0">
      <selection activeCell="S368" sqref="S368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 ht="29.1" customHeight="1">
      <c r="A27" s="354" t="s">
        <v>240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258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259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73200</v>
      </c>
      <c r="J34" s="115">
        <f>SUM(J35+J46+J65+J86+J93+J113+J139+J158+J168)</f>
        <v>53500</v>
      </c>
      <c r="K34" s="116">
        <f>SUM(K35+K46+K65+K86+K93+K113+K139+K158+K168)</f>
        <v>53405.57</v>
      </c>
      <c r="L34" s="115">
        <f>SUM(L35+L46+L65+L86+L93+L113+L139+L158+L168)</f>
        <v>53405.57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10400</v>
      </c>
      <c r="J35" s="115">
        <f>SUM(J36+J42)</f>
        <v>7400</v>
      </c>
      <c r="K35" s="117">
        <f>SUM(K36+K42)</f>
        <v>7400</v>
      </c>
      <c r="L35" s="118">
        <f>SUM(L36+L42)</f>
        <v>7400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10200</v>
      </c>
      <c r="J36" s="115">
        <f>SUM(J37)</f>
        <v>7300</v>
      </c>
      <c r="K36" s="116">
        <f>SUM(K37)</f>
        <v>7300</v>
      </c>
      <c r="L36" s="115">
        <f>SUM(L37)</f>
        <v>7300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10200</v>
      </c>
      <c r="J37" s="115">
        <f t="shared" ref="J37:L38" si="0">SUM(J38)</f>
        <v>7300</v>
      </c>
      <c r="K37" s="115">
        <f t="shared" si="0"/>
        <v>7300</v>
      </c>
      <c r="L37" s="115">
        <f t="shared" si="0"/>
        <v>7300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10200</v>
      </c>
      <c r="J38" s="116">
        <f t="shared" si="0"/>
        <v>7300</v>
      </c>
      <c r="K38" s="116">
        <f t="shared" si="0"/>
        <v>7300</v>
      </c>
      <c r="L38" s="116">
        <f t="shared" si="0"/>
        <v>7300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10200</v>
      </c>
      <c r="J39" s="120">
        <v>7300</v>
      </c>
      <c r="K39" s="120">
        <v>7300</v>
      </c>
      <c r="L39" s="120">
        <v>7300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200</v>
      </c>
      <c r="J42" s="115">
        <f t="shared" si="1"/>
        <v>100</v>
      </c>
      <c r="K42" s="116">
        <f t="shared" si="1"/>
        <v>100</v>
      </c>
      <c r="L42" s="115">
        <f t="shared" si="1"/>
        <v>100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200</v>
      </c>
      <c r="J43" s="115">
        <f t="shared" si="1"/>
        <v>100</v>
      </c>
      <c r="K43" s="115">
        <f t="shared" si="1"/>
        <v>100</v>
      </c>
      <c r="L43" s="115">
        <f t="shared" si="1"/>
        <v>100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200</v>
      </c>
      <c r="J44" s="115">
        <f t="shared" si="1"/>
        <v>100</v>
      </c>
      <c r="K44" s="115">
        <f t="shared" si="1"/>
        <v>100</v>
      </c>
      <c r="L44" s="115">
        <f t="shared" si="1"/>
        <v>100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200</v>
      </c>
      <c r="J45" s="120">
        <v>100</v>
      </c>
      <c r="K45" s="120">
        <v>100</v>
      </c>
      <c r="L45" s="120">
        <v>100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62800</v>
      </c>
      <c r="J46" s="123">
        <f t="shared" si="2"/>
        <v>46100</v>
      </c>
      <c r="K46" s="122">
        <f t="shared" si="2"/>
        <v>46005.57</v>
      </c>
      <c r="L46" s="122">
        <f t="shared" si="2"/>
        <v>46005.57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62800</v>
      </c>
      <c r="J47" s="116">
        <f t="shared" si="2"/>
        <v>46100</v>
      </c>
      <c r="K47" s="115">
        <f t="shared" si="2"/>
        <v>46005.57</v>
      </c>
      <c r="L47" s="116">
        <f t="shared" si="2"/>
        <v>46005.57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62800</v>
      </c>
      <c r="J48" s="116">
        <f t="shared" si="2"/>
        <v>46100</v>
      </c>
      <c r="K48" s="118">
        <f t="shared" si="2"/>
        <v>46005.57</v>
      </c>
      <c r="L48" s="118">
        <f t="shared" si="2"/>
        <v>46005.57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62800</v>
      </c>
      <c r="J49" s="124">
        <f>SUM(J50:J64)</f>
        <v>46100</v>
      </c>
      <c r="K49" s="125">
        <f>SUM(K50:K64)</f>
        <v>46005.57</v>
      </c>
      <c r="L49" s="125">
        <f>SUM(L50:L64)</f>
        <v>46005.57</v>
      </c>
    </row>
    <row r="50" spans="1:13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61000</v>
      </c>
      <c r="J50" s="120">
        <v>44400</v>
      </c>
      <c r="K50" s="120">
        <v>44400</v>
      </c>
      <c r="L50" s="120">
        <v>44400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1800</v>
      </c>
      <c r="J64" s="120">
        <v>1700</v>
      </c>
      <c r="K64" s="120">
        <v>1605.57</v>
      </c>
      <c r="L64" s="120">
        <v>1605.57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73200</v>
      </c>
      <c r="J368" s="130">
        <f>SUM(J34+J184)</f>
        <v>53500</v>
      </c>
      <c r="K368" s="130">
        <f>SUM(K34+K184)</f>
        <v>53405.57</v>
      </c>
      <c r="L368" s="130">
        <f>SUM(L34+L184)</f>
        <v>53405.57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8.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5C13-1846-4B4F-8696-1629CB2CE93A}">
  <sheetPr>
    <pageSetUpPr fitToPage="1"/>
  </sheetPr>
  <dimension ref="A1:S374"/>
  <sheetViews>
    <sheetView workbookViewId="0">
      <selection activeCell="P373" sqref="P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 ht="14.25" customHeight="1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245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246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>
      <c r="A27" s="354" t="s">
        <v>247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248</v>
      </c>
      <c r="L27" s="32"/>
      <c r="M27" s="30"/>
    </row>
    <row r="28" spans="1:13">
      <c r="F28" s="36"/>
      <c r="G28" s="39" t="s">
        <v>23</v>
      </c>
      <c r="H28" s="102" t="s">
        <v>260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244</v>
      </c>
      <c r="J29" s="43" t="s">
        <v>249</v>
      </c>
      <c r="K29" s="32" t="s">
        <v>239</v>
      </c>
      <c r="L29" s="32" t="s">
        <v>239</v>
      </c>
      <c r="M29" s="30"/>
    </row>
    <row r="30" spans="1:13">
      <c r="A30" s="322" t="s">
        <v>261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 hidden="1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5.2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46700</v>
      </c>
      <c r="J184" s="127">
        <f>SUM(J185+J238+J303)</f>
        <v>46700</v>
      </c>
      <c r="K184" s="116">
        <f>SUM(K185+K238+K303)</f>
        <v>0</v>
      </c>
      <c r="L184" s="115">
        <f>SUM(L185+L238+L303)</f>
        <v>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46700</v>
      </c>
      <c r="J185" s="122">
        <f>SUM(J186+J209+J216+J228+J232)</f>
        <v>46700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46700</v>
      </c>
      <c r="J186" s="127">
        <f>SUM(J187+J190+J195+J201+J206)</f>
        <v>46700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46700</v>
      </c>
      <c r="J190" s="128">
        <f>J191</f>
        <v>46700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46700</v>
      </c>
      <c r="J191" s="127">
        <f>SUM(J192:J194)</f>
        <v>46700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46700</v>
      </c>
      <c r="J194" s="119">
        <v>46700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46700</v>
      </c>
      <c r="J368" s="130">
        <f>SUM(J34+J184)</f>
        <v>46700</v>
      </c>
      <c r="K368" s="130">
        <f>SUM(K34+K184)</f>
        <v>0</v>
      </c>
      <c r="L368" s="130">
        <f>SUM(L34+L184)</f>
        <v>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9.2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55118110236220474" bottom="0.55118110236220474" header="0.31496062992125984" footer="0.31496062992125984"/>
  <pageSetup paperSize="9"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EA9D-CC64-4E8C-BB7C-9B62530E1AD7}">
  <sheetPr>
    <pageSetUpPr fitToPage="1"/>
  </sheetPr>
  <dimension ref="A1:S374"/>
  <sheetViews>
    <sheetView workbookViewId="0">
      <selection activeCell="U372" sqref="U372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 ht="13.5" customHeight="1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 ht="43.5" customHeight="1">
      <c r="A27" s="354" t="s">
        <v>241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262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263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43200</v>
      </c>
      <c r="J34" s="115">
        <f>SUM(J35+J46+J65+J86+J93+J113+J139+J158+J168)</f>
        <v>16200</v>
      </c>
      <c r="K34" s="116">
        <f>SUM(K35+K46+K65+K86+K93+K113+K139+K158+K168)</f>
        <v>1475.46</v>
      </c>
      <c r="L34" s="115">
        <f>SUM(L35+L46+L65+L86+L93+L113+L139+L158+L168)</f>
        <v>1475.46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43200</v>
      </c>
      <c r="J46" s="123">
        <f t="shared" si="2"/>
        <v>16200</v>
      </c>
      <c r="K46" s="122">
        <f t="shared" si="2"/>
        <v>1475.46</v>
      </c>
      <c r="L46" s="122">
        <f t="shared" si="2"/>
        <v>1475.46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43200</v>
      </c>
      <c r="J47" s="116">
        <f t="shared" si="2"/>
        <v>16200</v>
      </c>
      <c r="K47" s="115">
        <f t="shared" si="2"/>
        <v>1475.46</v>
      </c>
      <c r="L47" s="116">
        <f t="shared" si="2"/>
        <v>1475.46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43200</v>
      </c>
      <c r="J48" s="116">
        <f t="shared" si="2"/>
        <v>16200</v>
      </c>
      <c r="K48" s="118">
        <f t="shared" si="2"/>
        <v>1475.46</v>
      </c>
      <c r="L48" s="118">
        <f t="shared" si="2"/>
        <v>1475.46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43200</v>
      </c>
      <c r="J49" s="124">
        <f>SUM(J50:J64)</f>
        <v>16200</v>
      </c>
      <c r="K49" s="125">
        <f>SUM(K50:K64)</f>
        <v>1475.46</v>
      </c>
      <c r="L49" s="125">
        <f>SUM(L50:L64)</f>
        <v>1475.46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3500</v>
      </c>
      <c r="J53" s="120">
        <v>3500</v>
      </c>
      <c r="K53" s="120">
        <v>1475.46</v>
      </c>
      <c r="L53" s="120">
        <v>1475.46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12700</v>
      </c>
      <c r="J58" s="120">
        <v>12700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12000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15000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7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22100</v>
      </c>
      <c r="J184" s="127">
        <f>SUM(J185+J238+J303)</f>
        <v>22100</v>
      </c>
      <c r="K184" s="116">
        <f>SUM(K185+K238+K303)</f>
        <v>6686</v>
      </c>
      <c r="L184" s="115">
        <f>SUM(L185+L238+L303)</f>
        <v>6686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22100</v>
      </c>
      <c r="J185" s="122">
        <f>SUM(J186+J209+J216+J228+J232)</f>
        <v>22100</v>
      </c>
      <c r="K185" s="122">
        <f>SUM(K186+K209+K216+K228+K232)</f>
        <v>6686</v>
      </c>
      <c r="L185" s="122">
        <f>SUM(L186+L209+L216+L228+L232)</f>
        <v>6686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22100</v>
      </c>
      <c r="J186" s="127">
        <f>SUM(J187+J190+J195+J201+J206)</f>
        <v>22100</v>
      </c>
      <c r="K186" s="116">
        <f>SUM(K187+K190+K195+K201+K206)</f>
        <v>6686</v>
      </c>
      <c r="L186" s="115">
        <f>SUM(L187+L190+L195+L201+L206)</f>
        <v>6686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21400</v>
      </c>
      <c r="J195" s="127">
        <f>J196</f>
        <v>21400</v>
      </c>
      <c r="K195" s="116">
        <f>K196</f>
        <v>6000</v>
      </c>
      <c r="L195" s="115">
        <f>L196</f>
        <v>6000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21400</v>
      </c>
      <c r="J196" s="115">
        <f>SUM(J197:J200)</f>
        <v>21400</v>
      </c>
      <c r="K196" s="115">
        <f>SUM(K197:K200)</f>
        <v>6000</v>
      </c>
      <c r="L196" s="115">
        <f>SUM(L197:L200)</f>
        <v>6000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10000</v>
      </c>
      <c r="J198" s="121">
        <v>10000</v>
      </c>
      <c r="K198" s="121">
        <v>6000</v>
      </c>
      <c r="L198" s="121">
        <v>6000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11400</v>
      </c>
      <c r="J200" s="141">
        <v>11400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700</v>
      </c>
      <c r="J206" s="127">
        <f t="shared" si="19"/>
        <v>700</v>
      </c>
      <c r="K206" s="116">
        <f t="shared" si="19"/>
        <v>686</v>
      </c>
      <c r="L206" s="115">
        <f t="shared" si="19"/>
        <v>686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700</v>
      </c>
      <c r="J207" s="116">
        <f t="shared" si="19"/>
        <v>700</v>
      </c>
      <c r="K207" s="116">
        <f t="shared" si="19"/>
        <v>686</v>
      </c>
      <c r="L207" s="116">
        <f t="shared" si="19"/>
        <v>686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700</v>
      </c>
      <c r="J208" s="121">
        <v>700</v>
      </c>
      <c r="K208" s="121">
        <v>686</v>
      </c>
      <c r="L208" s="121">
        <v>686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65300</v>
      </c>
      <c r="J368" s="130">
        <f>SUM(J34+J184)</f>
        <v>38300</v>
      </c>
      <c r="K368" s="130">
        <f>SUM(K34+K184)</f>
        <v>8161.46</v>
      </c>
      <c r="L368" s="130">
        <f>SUM(L34+L184)</f>
        <v>8161.46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7.7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55118110236220474" bottom="0.55118110236220474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A447-B899-42F3-909E-41091332F4B5}">
  <sheetPr>
    <pageSetUpPr fitToPage="1"/>
  </sheetPr>
  <dimension ref="A2:I41"/>
  <sheetViews>
    <sheetView topLeftCell="A16" workbookViewId="0">
      <selection activeCell="A40" sqref="A40:D40"/>
    </sheetView>
  </sheetViews>
  <sheetFormatPr defaultRowHeight="15"/>
  <cols>
    <col min="1" max="1" width="6.42578125" style="156" customWidth="1"/>
    <col min="2" max="2" width="13.7109375" style="156" customWidth="1"/>
    <col min="3" max="3" width="11.5703125" style="156" customWidth="1"/>
    <col min="4" max="4" width="9.140625" style="156"/>
    <col min="5" max="5" width="7.140625" style="156" customWidth="1"/>
    <col min="6" max="6" width="13.7109375" style="156" customWidth="1"/>
    <col min="7" max="7" width="10" style="156" customWidth="1"/>
    <col min="8" max="8" width="13.5703125" style="156" customWidth="1"/>
    <col min="9" max="9" width="9.140625" style="156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3" t="s">
        <v>264</v>
      </c>
      <c r="B2" s="363"/>
      <c r="C2" s="363"/>
      <c r="D2" s="363"/>
      <c r="E2" s="363"/>
      <c r="F2" s="363"/>
      <c r="G2" s="363"/>
      <c r="H2" s="363"/>
    </row>
    <row r="3" spans="1:9">
      <c r="A3" s="364" t="s">
        <v>265</v>
      </c>
      <c r="B3" s="364"/>
      <c r="C3" s="364"/>
      <c r="D3" s="364"/>
      <c r="E3" s="364"/>
      <c r="F3" s="364"/>
      <c r="G3" s="364"/>
      <c r="H3" s="364"/>
    </row>
    <row r="6" spans="1:9">
      <c r="A6" s="365" t="s">
        <v>266</v>
      </c>
      <c r="B6" s="365"/>
      <c r="C6" s="365"/>
      <c r="D6" s="365"/>
      <c r="E6" s="365"/>
      <c r="F6" s="365"/>
      <c r="G6" s="365"/>
      <c r="H6" s="365"/>
    </row>
    <row r="9" spans="1:9" ht="15" customHeight="1">
      <c r="A9" s="366" t="s">
        <v>267</v>
      </c>
      <c r="B9" s="366"/>
      <c r="C9" s="366"/>
      <c r="D9" s="366"/>
      <c r="E9" s="366"/>
      <c r="F9" s="366"/>
      <c r="G9" s="366"/>
      <c r="H9" s="366"/>
      <c r="I9"/>
    </row>
    <row r="10" spans="1:9">
      <c r="D10" s="157"/>
    </row>
    <row r="11" spans="1:9">
      <c r="C11" s="365" t="s">
        <v>268</v>
      </c>
      <c r="D11" s="365"/>
      <c r="E11" s="365"/>
      <c r="F11" s="365"/>
    </row>
    <row r="12" spans="1:9">
      <c r="B12" s="367" t="s">
        <v>269</v>
      </c>
      <c r="C12" s="367"/>
      <c r="D12" s="367"/>
      <c r="E12" s="367"/>
      <c r="F12" s="367"/>
      <c r="G12" s="367"/>
    </row>
    <row r="14" spans="1:9" ht="15" customHeight="1">
      <c r="A14" s="357" t="s">
        <v>270</v>
      </c>
      <c r="B14" s="357"/>
      <c r="C14" s="158" t="s">
        <v>271</v>
      </c>
      <c r="D14" s="159"/>
      <c r="E14" s="159"/>
      <c r="F14" s="159"/>
      <c r="G14" s="159"/>
      <c r="H14" s="159"/>
      <c r="I14"/>
    </row>
    <row r="15" spans="1:9">
      <c r="A15" s="368" t="s">
        <v>272</v>
      </c>
      <c r="B15" s="368"/>
      <c r="C15" s="368"/>
      <c r="D15" s="368"/>
      <c r="E15" s="368"/>
      <c r="F15" s="368"/>
      <c r="G15" s="368"/>
      <c r="H15" s="368"/>
    </row>
    <row r="16" spans="1:9" ht="27.95" customHeight="1">
      <c r="A16" s="172" t="s">
        <v>273</v>
      </c>
      <c r="B16" s="172" t="s">
        <v>274</v>
      </c>
      <c r="C16" s="369" t="s">
        <v>275</v>
      </c>
      <c r="D16" s="370"/>
      <c r="E16" s="371"/>
      <c r="F16" s="172" t="s">
        <v>276</v>
      </c>
      <c r="G16" s="173" t="s">
        <v>277</v>
      </c>
      <c r="H16" s="173" t="s">
        <v>278</v>
      </c>
      <c r="I16"/>
    </row>
    <row r="17" spans="1:8">
      <c r="A17" s="161">
        <v>1</v>
      </c>
      <c r="B17" s="162" t="s">
        <v>262</v>
      </c>
      <c r="C17" s="360" t="s">
        <v>279</v>
      </c>
      <c r="D17" s="360"/>
      <c r="E17" s="360"/>
      <c r="F17" s="164" t="s">
        <v>284</v>
      </c>
      <c r="G17" s="165">
        <v>1</v>
      </c>
      <c r="H17" s="166">
        <v>6686</v>
      </c>
    </row>
    <row r="18" spans="1:8">
      <c r="A18" s="161">
        <v>2</v>
      </c>
      <c r="B18" s="162" t="s">
        <v>262</v>
      </c>
      <c r="C18" s="360" t="s">
        <v>280</v>
      </c>
      <c r="D18" s="360"/>
      <c r="E18" s="360"/>
      <c r="F18" s="164" t="s">
        <v>284</v>
      </c>
      <c r="G18" s="165">
        <v>1</v>
      </c>
      <c r="H18" s="166">
        <v>1475.46</v>
      </c>
    </row>
    <row r="19" spans="1:8">
      <c r="A19" s="161"/>
      <c r="B19" s="162"/>
      <c r="C19" s="361" t="s">
        <v>281</v>
      </c>
      <c r="D19" s="361"/>
      <c r="E19" s="361"/>
      <c r="F19" s="167" t="s">
        <v>284</v>
      </c>
      <c r="G19" s="168">
        <v>1</v>
      </c>
      <c r="H19" s="169">
        <f>0+H17+H18</f>
        <v>8161.46</v>
      </c>
    </row>
    <row r="20" spans="1:8">
      <c r="A20" s="161">
        <v>3</v>
      </c>
      <c r="B20" s="162" t="s">
        <v>250</v>
      </c>
      <c r="C20" s="360" t="s">
        <v>280</v>
      </c>
      <c r="D20" s="360"/>
      <c r="E20" s="360"/>
      <c r="F20" s="164" t="s">
        <v>284</v>
      </c>
      <c r="G20" s="165">
        <v>1</v>
      </c>
      <c r="H20" s="166">
        <v>730272.28</v>
      </c>
    </row>
    <row r="21" spans="1:8">
      <c r="A21" s="161"/>
      <c r="B21" s="162"/>
      <c r="C21" s="361" t="s">
        <v>281</v>
      </c>
      <c r="D21" s="361"/>
      <c r="E21" s="361"/>
      <c r="F21" s="167" t="s">
        <v>284</v>
      </c>
      <c r="G21" s="168">
        <v>1</v>
      </c>
      <c r="H21" s="169">
        <f>0+H20</f>
        <v>730272.28</v>
      </c>
    </row>
    <row r="22" spans="1:8">
      <c r="A22" s="161">
        <v>4</v>
      </c>
      <c r="B22" s="162" t="s">
        <v>252</v>
      </c>
      <c r="C22" s="360" t="s">
        <v>280</v>
      </c>
      <c r="D22" s="360"/>
      <c r="E22" s="360"/>
      <c r="F22" s="164" t="s">
        <v>284</v>
      </c>
      <c r="G22" s="165">
        <v>1</v>
      </c>
      <c r="H22" s="166">
        <v>29800</v>
      </c>
    </row>
    <row r="23" spans="1:8">
      <c r="A23" s="161"/>
      <c r="B23" s="162"/>
      <c r="C23" s="361" t="s">
        <v>281</v>
      </c>
      <c r="D23" s="361"/>
      <c r="E23" s="361"/>
      <c r="F23" s="167" t="s">
        <v>284</v>
      </c>
      <c r="G23" s="168">
        <v>1</v>
      </c>
      <c r="H23" s="169">
        <f>0+H22</f>
        <v>29800</v>
      </c>
    </row>
    <row r="24" spans="1:8">
      <c r="A24" s="161">
        <v>5</v>
      </c>
      <c r="B24" s="162" t="s">
        <v>232</v>
      </c>
      <c r="C24" s="360" t="s">
        <v>279</v>
      </c>
      <c r="D24" s="360"/>
      <c r="E24" s="360"/>
      <c r="F24" s="164" t="s">
        <v>284</v>
      </c>
      <c r="G24" s="165">
        <v>1</v>
      </c>
      <c r="H24" s="166">
        <v>4998</v>
      </c>
    </row>
    <row r="25" spans="1:8">
      <c r="A25" s="161">
        <v>6</v>
      </c>
      <c r="B25" s="162" t="s">
        <v>232</v>
      </c>
      <c r="C25" s="360" t="s">
        <v>282</v>
      </c>
      <c r="D25" s="360"/>
      <c r="E25" s="360"/>
      <c r="F25" s="164" t="s">
        <v>284</v>
      </c>
      <c r="G25" s="165">
        <v>1</v>
      </c>
      <c r="H25" s="166">
        <v>6182.98</v>
      </c>
    </row>
    <row r="26" spans="1:8">
      <c r="A26" s="161">
        <v>7</v>
      </c>
      <c r="B26" s="162" t="s">
        <v>232</v>
      </c>
      <c r="C26" s="360" t="s">
        <v>280</v>
      </c>
      <c r="D26" s="360"/>
      <c r="E26" s="360"/>
      <c r="F26" s="164" t="s">
        <v>284</v>
      </c>
      <c r="G26" s="165">
        <v>1</v>
      </c>
      <c r="H26" s="166">
        <v>319371.17</v>
      </c>
    </row>
    <row r="27" spans="1:8">
      <c r="A27" s="161"/>
      <c r="B27" s="162"/>
      <c r="C27" s="361" t="s">
        <v>281</v>
      </c>
      <c r="D27" s="361"/>
      <c r="E27" s="361"/>
      <c r="F27" s="167" t="s">
        <v>284</v>
      </c>
      <c r="G27" s="168">
        <v>1</v>
      </c>
      <c r="H27" s="169">
        <f>0+H24+H25+H26</f>
        <v>330552.14999999997</v>
      </c>
    </row>
    <row r="28" spans="1:8">
      <c r="A28" s="161">
        <v>8</v>
      </c>
      <c r="B28" s="162" t="s">
        <v>232</v>
      </c>
      <c r="C28" s="360" t="s">
        <v>280</v>
      </c>
      <c r="D28" s="360"/>
      <c r="E28" s="360"/>
      <c r="F28" s="164" t="s">
        <v>285</v>
      </c>
      <c r="G28" s="165">
        <v>1</v>
      </c>
      <c r="H28" s="166">
        <v>8569.7199999999993</v>
      </c>
    </row>
    <row r="29" spans="1:8">
      <c r="A29" s="161"/>
      <c r="B29" s="162"/>
      <c r="C29" s="361" t="s">
        <v>281</v>
      </c>
      <c r="D29" s="361"/>
      <c r="E29" s="361"/>
      <c r="F29" s="167" t="s">
        <v>285</v>
      </c>
      <c r="G29" s="168">
        <v>1</v>
      </c>
      <c r="H29" s="169">
        <f>0+H28</f>
        <v>8569.7199999999993</v>
      </c>
    </row>
    <row r="30" spans="1:8">
      <c r="A30" s="161">
        <v>9</v>
      </c>
      <c r="B30" s="162" t="s">
        <v>254</v>
      </c>
      <c r="C30" s="360" t="s">
        <v>280</v>
      </c>
      <c r="D30" s="360"/>
      <c r="E30" s="360"/>
      <c r="F30" s="164" t="s">
        <v>284</v>
      </c>
      <c r="G30" s="165">
        <v>1</v>
      </c>
      <c r="H30" s="166">
        <v>8200</v>
      </c>
    </row>
    <row r="31" spans="1:8">
      <c r="A31" s="161"/>
      <c r="B31" s="162"/>
      <c r="C31" s="361" t="s">
        <v>281</v>
      </c>
      <c r="D31" s="361"/>
      <c r="E31" s="361"/>
      <c r="F31" s="167" t="s">
        <v>284</v>
      </c>
      <c r="G31" s="168">
        <v>1</v>
      </c>
      <c r="H31" s="169">
        <f>0+H30</f>
        <v>8200</v>
      </c>
    </row>
    <row r="32" spans="1:8">
      <c r="A32" s="161">
        <v>10</v>
      </c>
      <c r="B32" s="162" t="s">
        <v>256</v>
      </c>
      <c r="C32" s="360" t="s">
        <v>280</v>
      </c>
      <c r="D32" s="360"/>
      <c r="E32" s="360"/>
      <c r="F32" s="164" t="s">
        <v>284</v>
      </c>
      <c r="G32" s="165">
        <v>1</v>
      </c>
      <c r="H32" s="166">
        <v>2480</v>
      </c>
    </row>
    <row r="33" spans="1:8">
      <c r="A33" s="161"/>
      <c r="B33" s="162"/>
      <c r="C33" s="361" t="s">
        <v>281</v>
      </c>
      <c r="D33" s="361"/>
      <c r="E33" s="361"/>
      <c r="F33" s="167" t="s">
        <v>284</v>
      </c>
      <c r="G33" s="168">
        <v>1</v>
      </c>
      <c r="H33" s="169">
        <f>0+H32</f>
        <v>2480</v>
      </c>
    </row>
    <row r="34" spans="1:8">
      <c r="C34" s="362"/>
      <c r="D34" s="362"/>
      <c r="E34" s="362"/>
    </row>
    <row r="36" spans="1:8">
      <c r="A36" s="357" t="s">
        <v>223</v>
      </c>
      <c r="B36" s="357"/>
      <c r="C36" s="357"/>
      <c r="D36" s="357"/>
      <c r="E36" s="358" t="s">
        <v>224</v>
      </c>
      <c r="F36" s="358"/>
      <c r="G36" s="358"/>
      <c r="H36" s="358"/>
    </row>
    <row r="37" spans="1:8">
      <c r="E37" s="359" t="s">
        <v>283</v>
      </c>
      <c r="F37" s="359"/>
      <c r="G37" s="359"/>
      <c r="H37" s="359"/>
    </row>
    <row r="40" spans="1:8" ht="31.5" customHeight="1">
      <c r="A40" s="357" t="s">
        <v>228</v>
      </c>
      <c r="B40" s="357"/>
      <c r="C40" s="357"/>
      <c r="D40" s="357"/>
      <c r="E40" s="358" t="s">
        <v>229</v>
      </c>
      <c r="F40" s="358"/>
      <c r="G40" s="358"/>
      <c r="H40" s="358"/>
    </row>
    <row r="41" spans="1:8">
      <c r="E41" s="359" t="s">
        <v>283</v>
      </c>
      <c r="F41" s="359"/>
      <c r="G41" s="359"/>
      <c r="H41" s="359"/>
    </row>
  </sheetData>
  <mergeCells count="33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A40:D40"/>
    <mergeCell ref="E40:H40"/>
    <mergeCell ref="E41:H41"/>
    <mergeCell ref="C32:E32"/>
    <mergeCell ref="C33:E33"/>
    <mergeCell ref="C34:E34"/>
    <mergeCell ref="A36:D36"/>
    <mergeCell ref="E36:H36"/>
    <mergeCell ref="E37:H3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C6D3-39F3-4553-81CD-0E896E88F678}">
  <sheetPr>
    <pageSetUpPr fitToPage="1"/>
  </sheetPr>
  <dimension ref="A2:I39"/>
  <sheetViews>
    <sheetView topLeftCell="A28" workbookViewId="0">
      <selection activeCell="A38" sqref="A38:D38"/>
    </sheetView>
  </sheetViews>
  <sheetFormatPr defaultRowHeight="15"/>
  <cols>
    <col min="1" max="1" width="6.42578125" style="156" customWidth="1"/>
    <col min="2" max="2" width="13.7109375" style="156" customWidth="1"/>
    <col min="3" max="3" width="11.5703125" style="156" customWidth="1"/>
    <col min="4" max="4" width="9.140625" style="156"/>
    <col min="5" max="5" width="7.140625" style="156" customWidth="1"/>
    <col min="6" max="6" width="13.7109375" style="156" customWidth="1"/>
    <col min="7" max="7" width="10" style="156" customWidth="1"/>
    <col min="8" max="8" width="13.5703125" style="156" customWidth="1"/>
    <col min="9" max="9" width="9.140625" style="156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3" t="s">
        <v>264</v>
      </c>
      <c r="B2" s="363"/>
      <c r="C2" s="363"/>
      <c r="D2" s="363"/>
      <c r="E2" s="363"/>
      <c r="F2" s="363"/>
      <c r="G2" s="363"/>
      <c r="H2" s="363"/>
    </row>
    <row r="3" spans="1:9">
      <c r="A3" s="364" t="s">
        <v>265</v>
      </c>
      <c r="B3" s="364"/>
      <c r="C3" s="364"/>
      <c r="D3" s="364"/>
      <c r="E3" s="364"/>
      <c r="F3" s="364"/>
      <c r="G3" s="364"/>
      <c r="H3" s="364"/>
    </row>
    <row r="6" spans="1:9">
      <c r="A6" s="365" t="s">
        <v>266</v>
      </c>
      <c r="B6" s="365"/>
      <c r="C6" s="365"/>
      <c r="D6" s="365"/>
      <c r="E6" s="365"/>
      <c r="F6" s="365"/>
      <c r="G6" s="365"/>
      <c r="H6" s="365"/>
    </row>
    <row r="9" spans="1:9" ht="15" customHeight="1">
      <c r="A9" s="366" t="s">
        <v>267</v>
      </c>
      <c r="B9" s="366"/>
      <c r="C9" s="366"/>
      <c r="D9" s="366"/>
      <c r="E9" s="366"/>
      <c r="F9" s="366"/>
      <c r="G9" s="366"/>
      <c r="H9" s="366"/>
      <c r="I9"/>
    </row>
    <row r="10" spans="1:9">
      <c r="D10" s="157"/>
    </row>
    <row r="11" spans="1:9">
      <c r="C11" s="365" t="s">
        <v>268</v>
      </c>
      <c r="D11" s="365"/>
      <c r="E11" s="365"/>
      <c r="F11" s="365"/>
    </row>
    <row r="12" spans="1:9">
      <c r="B12" s="367" t="s">
        <v>269</v>
      </c>
      <c r="C12" s="367"/>
      <c r="D12" s="367"/>
      <c r="E12" s="367"/>
      <c r="F12" s="367"/>
      <c r="G12" s="367"/>
    </row>
    <row r="14" spans="1:9" ht="15" customHeight="1">
      <c r="A14" s="357" t="s">
        <v>270</v>
      </c>
      <c r="B14" s="357"/>
      <c r="C14" s="158" t="s">
        <v>271</v>
      </c>
      <c r="D14" s="159"/>
      <c r="E14" s="159"/>
      <c r="F14" s="159"/>
      <c r="G14" s="159"/>
      <c r="H14" s="159"/>
      <c r="I14"/>
    </row>
    <row r="15" spans="1:9">
      <c r="A15" s="368" t="s">
        <v>272</v>
      </c>
      <c r="B15" s="368"/>
      <c r="C15" s="368"/>
      <c r="D15" s="368"/>
      <c r="E15" s="368"/>
      <c r="F15" s="368"/>
      <c r="G15" s="368"/>
      <c r="H15" s="368"/>
    </row>
    <row r="16" spans="1:9" ht="27.95" customHeight="1">
      <c r="A16" s="172" t="s">
        <v>273</v>
      </c>
      <c r="B16" s="172" t="s">
        <v>274</v>
      </c>
      <c r="C16" s="369" t="s">
        <v>275</v>
      </c>
      <c r="D16" s="370"/>
      <c r="E16" s="371"/>
      <c r="F16" s="172" t="s">
        <v>276</v>
      </c>
      <c r="G16" s="173" t="s">
        <v>277</v>
      </c>
      <c r="H16" s="173" t="s">
        <v>278</v>
      </c>
      <c r="I16"/>
    </row>
    <row r="17" spans="1:8">
      <c r="A17" s="161">
        <v>1</v>
      </c>
      <c r="B17" s="162" t="s">
        <v>262</v>
      </c>
      <c r="C17" s="360" t="s">
        <v>279</v>
      </c>
      <c r="D17" s="360"/>
      <c r="E17" s="360"/>
      <c r="F17" s="164" t="s">
        <v>21</v>
      </c>
      <c r="G17" s="165" t="s">
        <v>21</v>
      </c>
      <c r="H17" s="166">
        <v>6686</v>
      </c>
    </row>
    <row r="18" spans="1:8">
      <c r="A18" s="161">
        <v>2</v>
      </c>
      <c r="B18" s="162" t="s">
        <v>262</v>
      </c>
      <c r="C18" s="360" t="s">
        <v>280</v>
      </c>
      <c r="D18" s="360"/>
      <c r="E18" s="360"/>
      <c r="F18" s="164" t="s">
        <v>21</v>
      </c>
      <c r="G18" s="165" t="s">
        <v>21</v>
      </c>
      <c r="H18" s="166">
        <v>1475.46</v>
      </c>
    </row>
    <row r="19" spans="1:8">
      <c r="A19" s="161"/>
      <c r="B19" s="162"/>
      <c r="C19" s="361" t="s">
        <v>281</v>
      </c>
      <c r="D19" s="361"/>
      <c r="E19" s="361"/>
      <c r="F19" s="167" t="s">
        <v>21</v>
      </c>
      <c r="G19" s="168" t="s">
        <v>21</v>
      </c>
      <c r="H19" s="169">
        <f>0+H17+H18</f>
        <v>8161.46</v>
      </c>
    </row>
    <row r="20" spans="1:8">
      <c r="A20" s="161">
        <v>3</v>
      </c>
      <c r="B20" s="162" t="s">
        <v>250</v>
      </c>
      <c r="C20" s="360" t="s">
        <v>280</v>
      </c>
      <c r="D20" s="360"/>
      <c r="E20" s="360"/>
      <c r="F20" s="164" t="s">
        <v>21</v>
      </c>
      <c r="G20" s="165" t="s">
        <v>21</v>
      </c>
      <c r="H20" s="166">
        <v>730272.28</v>
      </c>
    </row>
    <row r="21" spans="1:8">
      <c r="A21" s="161"/>
      <c r="B21" s="162"/>
      <c r="C21" s="361" t="s">
        <v>281</v>
      </c>
      <c r="D21" s="361"/>
      <c r="E21" s="361"/>
      <c r="F21" s="167" t="s">
        <v>21</v>
      </c>
      <c r="G21" s="168" t="s">
        <v>21</v>
      </c>
      <c r="H21" s="169">
        <f>0+H20</f>
        <v>730272.28</v>
      </c>
    </row>
    <row r="22" spans="1:8">
      <c r="A22" s="161">
        <v>4</v>
      </c>
      <c r="B22" s="162" t="s">
        <v>252</v>
      </c>
      <c r="C22" s="360" t="s">
        <v>280</v>
      </c>
      <c r="D22" s="360"/>
      <c r="E22" s="360"/>
      <c r="F22" s="164" t="s">
        <v>21</v>
      </c>
      <c r="G22" s="165" t="s">
        <v>21</v>
      </c>
      <c r="H22" s="166">
        <v>29800</v>
      </c>
    </row>
    <row r="23" spans="1:8">
      <c r="A23" s="161"/>
      <c r="B23" s="162"/>
      <c r="C23" s="361" t="s">
        <v>281</v>
      </c>
      <c r="D23" s="361"/>
      <c r="E23" s="361"/>
      <c r="F23" s="167" t="s">
        <v>21</v>
      </c>
      <c r="G23" s="168" t="s">
        <v>21</v>
      </c>
      <c r="H23" s="169">
        <f>0+H22</f>
        <v>29800</v>
      </c>
    </row>
    <row r="24" spans="1:8">
      <c r="A24" s="161">
        <v>5</v>
      </c>
      <c r="B24" s="162" t="s">
        <v>232</v>
      </c>
      <c r="C24" s="360" t="s">
        <v>279</v>
      </c>
      <c r="D24" s="360"/>
      <c r="E24" s="360"/>
      <c r="F24" s="164" t="s">
        <v>21</v>
      </c>
      <c r="G24" s="165" t="s">
        <v>21</v>
      </c>
      <c r="H24" s="166">
        <v>4998</v>
      </c>
    </row>
    <row r="25" spans="1:8">
      <c r="A25" s="161">
        <v>6</v>
      </c>
      <c r="B25" s="162" t="s">
        <v>232</v>
      </c>
      <c r="C25" s="360" t="s">
        <v>282</v>
      </c>
      <c r="D25" s="360"/>
      <c r="E25" s="360"/>
      <c r="F25" s="164" t="s">
        <v>21</v>
      </c>
      <c r="G25" s="165" t="s">
        <v>21</v>
      </c>
      <c r="H25" s="166">
        <v>6182.98</v>
      </c>
    </row>
    <row r="26" spans="1:8">
      <c r="A26" s="161">
        <v>7</v>
      </c>
      <c r="B26" s="162" t="s">
        <v>232</v>
      </c>
      <c r="C26" s="360" t="s">
        <v>280</v>
      </c>
      <c r="D26" s="360"/>
      <c r="E26" s="360"/>
      <c r="F26" s="164" t="s">
        <v>21</v>
      </c>
      <c r="G26" s="165" t="s">
        <v>21</v>
      </c>
      <c r="H26" s="166">
        <v>327940.89</v>
      </c>
    </row>
    <row r="27" spans="1:8">
      <c r="A27" s="161"/>
      <c r="B27" s="162"/>
      <c r="C27" s="361" t="s">
        <v>281</v>
      </c>
      <c r="D27" s="361"/>
      <c r="E27" s="361"/>
      <c r="F27" s="167" t="s">
        <v>21</v>
      </c>
      <c r="G27" s="168" t="s">
        <v>21</v>
      </c>
      <c r="H27" s="169">
        <f>0+H24+H25+H26</f>
        <v>339121.87</v>
      </c>
    </row>
    <row r="28" spans="1:8">
      <c r="A28" s="161">
        <v>8</v>
      </c>
      <c r="B28" s="162" t="s">
        <v>254</v>
      </c>
      <c r="C28" s="360" t="s">
        <v>280</v>
      </c>
      <c r="D28" s="360"/>
      <c r="E28" s="360"/>
      <c r="F28" s="164" t="s">
        <v>21</v>
      </c>
      <c r="G28" s="165" t="s">
        <v>21</v>
      </c>
      <c r="H28" s="166">
        <v>8200</v>
      </c>
    </row>
    <row r="29" spans="1:8">
      <c r="A29" s="161"/>
      <c r="B29" s="162"/>
      <c r="C29" s="361" t="s">
        <v>281</v>
      </c>
      <c r="D29" s="361"/>
      <c r="E29" s="361"/>
      <c r="F29" s="167" t="s">
        <v>21</v>
      </c>
      <c r="G29" s="168" t="s">
        <v>21</v>
      </c>
      <c r="H29" s="169">
        <f>0+H28</f>
        <v>8200</v>
      </c>
    </row>
    <row r="30" spans="1:8">
      <c r="A30" s="161">
        <v>9</v>
      </c>
      <c r="B30" s="162" t="s">
        <v>256</v>
      </c>
      <c r="C30" s="360" t="s">
        <v>280</v>
      </c>
      <c r="D30" s="360"/>
      <c r="E30" s="360"/>
      <c r="F30" s="164" t="s">
        <v>21</v>
      </c>
      <c r="G30" s="165" t="s">
        <v>21</v>
      </c>
      <c r="H30" s="166">
        <v>2480</v>
      </c>
    </row>
    <row r="31" spans="1:8">
      <c r="A31" s="161"/>
      <c r="B31" s="162"/>
      <c r="C31" s="361" t="s">
        <v>281</v>
      </c>
      <c r="D31" s="361"/>
      <c r="E31" s="361"/>
      <c r="F31" s="167" t="s">
        <v>21</v>
      </c>
      <c r="G31" s="168" t="s">
        <v>21</v>
      </c>
      <c r="H31" s="169">
        <f>0+H30</f>
        <v>2480</v>
      </c>
    </row>
    <row r="32" spans="1:8">
      <c r="C32" s="362"/>
      <c r="D32" s="362"/>
      <c r="E32" s="362"/>
    </row>
    <row r="34" spans="1:8">
      <c r="A34" s="357" t="s">
        <v>223</v>
      </c>
      <c r="B34" s="357"/>
      <c r="C34" s="357"/>
      <c r="D34" s="357"/>
      <c r="E34" s="358" t="s">
        <v>224</v>
      </c>
      <c r="F34" s="358"/>
      <c r="G34" s="358"/>
      <c r="H34" s="358"/>
    </row>
    <row r="35" spans="1:8">
      <c r="E35" s="359" t="s">
        <v>283</v>
      </c>
      <c r="F35" s="359"/>
      <c r="G35" s="359"/>
      <c r="H35" s="359"/>
    </row>
    <row r="38" spans="1:8" ht="33" customHeight="1">
      <c r="A38" s="357" t="s">
        <v>228</v>
      </c>
      <c r="B38" s="357"/>
      <c r="C38" s="357"/>
      <c r="D38" s="357"/>
      <c r="E38" s="358" t="s">
        <v>229</v>
      </c>
      <c r="F38" s="358"/>
      <c r="G38" s="358"/>
      <c r="H38" s="358"/>
    </row>
    <row r="39" spans="1:8">
      <c r="E39" s="359" t="s">
        <v>283</v>
      </c>
      <c r="F39" s="359"/>
      <c r="G39" s="359"/>
      <c r="H39" s="359"/>
    </row>
  </sheetData>
  <mergeCells count="31"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E39:H39"/>
    <mergeCell ref="C32:E32"/>
    <mergeCell ref="A34:D34"/>
    <mergeCell ref="E34:H34"/>
    <mergeCell ref="E35:H35"/>
    <mergeCell ref="A38:D38"/>
    <mergeCell ref="E38:H3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8E1F-6CFA-437D-8964-F3E1CD80266D}">
  <sheetPr>
    <pageSetUpPr fitToPage="1"/>
  </sheetPr>
  <dimension ref="A2:I41"/>
  <sheetViews>
    <sheetView topLeftCell="A31" workbookViewId="0">
      <selection activeCell="J11" sqref="J11"/>
    </sheetView>
  </sheetViews>
  <sheetFormatPr defaultRowHeight="15"/>
  <cols>
    <col min="1" max="1" width="6.42578125" style="170" customWidth="1"/>
    <col min="2" max="2" width="13.7109375" style="170" customWidth="1"/>
    <col min="3" max="3" width="11.5703125" style="170" customWidth="1"/>
    <col min="4" max="4" width="9.140625" style="170"/>
    <col min="5" max="5" width="7.140625" style="170" customWidth="1"/>
    <col min="6" max="6" width="13.7109375" style="170" customWidth="1"/>
    <col min="7" max="7" width="10" style="170" customWidth="1"/>
    <col min="8" max="8" width="13.5703125" style="170" customWidth="1"/>
    <col min="9" max="9" width="9.140625" style="170"/>
  </cols>
  <sheetData>
    <row r="2" spans="1:9">
      <c r="A2" s="363" t="s">
        <v>264</v>
      </c>
      <c r="B2" s="363"/>
      <c r="C2" s="363"/>
      <c r="D2" s="363"/>
      <c r="E2" s="363"/>
      <c r="F2" s="363"/>
      <c r="G2" s="363"/>
      <c r="H2" s="363"/>
    </row>
    <row r="3" spans="1:9">
      <c r="A3" s="364" t="s">
        <v>265</v>
      </c>
      <c r="B3" s="364"/>
      <c r="C3" s="364"/>
      <c r="D3" s="364"/>
      <c r="E3" s="364"/>
      <c r="F3" s="364"/>
      <c r="G3" s="364"/>
      <c r="H3" s="364"/>
    </row>
    <row r="6" spans="1:9">
      <c r="A6" s="365" t="s">
        <v>266</v>
      </c>
      <c r="B6" s="365"/>
      <c r="C6" s="365"/>
      <c r="D6" s="365"/>
      <c r="E6" s="365"/>
      <c r="F6" s="365"/>
      <c r="G6" s="365"/>
      <c r="H6" s="365"/>
    </row>
    <row r="9" spans="1:9" ht="15" customHeight="1">
      <c r="A9" s="366" t="s">
        <v>373</v>
      </c>
      <c r="B9" s="366"/>
      <c r="C9" s="366"/>
      <c r="D9" s="366"/>
      <c r="E9" s="366"/>
      <c r="F9" s="366"/>
      <c r="G9" s="366"/>
      <c r="H9" s="366"/>
      <c r="I9"/>
    </row>
    <row r="10" spans="1:9">
      <c r="D10" s="157"/>
    </row>
    <row r="11" spans="1:9">
      <c r="C11" s="365" t="s">
        <v>268</v>
      </c>
      <c r="D11" s="365"/>
      <c r="E11" s="365"/>
      <c r="F11" s="365"/>
    </row>
    <row r="12" spans="1:9">
      <c r="B12" s="367" t="s">
        <v>269</v>
      </c>
      <c r="C12" s="367"/>
      <c r="D12" s="367"/>
      <c r="E12" s="367"/>
      <c r="F12" s="367"/>
      <c r="G12" s="367"/>
    </row>
    <row r="14" spans="1:9" ht="15" customHeight="1">
      <c r="A14" s="357" t="s">
        <v>270</v>
      </c>
      <c r="B14" s="357"/>
      <c r="C14" s="158" t="s">
        <v>271</v>
      </c>
      <c r="D14" s="159"/>
      <c r="E14" s="159"/>
      <c r="F14" s="159"/>
      <c r="G14" s="159"/>
      <c r="H14" s="159"/>
      <c r="I14"/>
    </row>
    <row r="15" spans="1:9">
      <c r="A15" s="368" t="s">
        <v>374</v>
      </c>
      <c r="B15" s="368"/>
      <c r="C15" s="368"/>
      <c r="D15" s="368"/>
      <c r="E15" s="368"/>
      <c r="F15" s="368"/>
      <c r="G15" s="368"/>
      <c r="H15" s="368"/>
    </row>
    <row r="16" spans="1:9" ht="27.95" customHeight="1">
      <c r="A16" s="241" t="s">
        <v>273</v>
      </c>
      <c r="B16" s="241" t="s">
        <v>274</v>
      </c>
      <c r="C16" s="372" t="s">
        <v>275</v>
      </c>
      <c r="D16" s="373"/>
      <c r="E16" s="374"/>
      <c r="F16" s="241" t="s">
        <v>276</v>
      </c>
      <c r="G16" s="242" t="s">
        <v>277</v>
      </c>
      <c r="H16" s="242" t="s">
        <v>278</v>
      </c>
      <c r="I16"/>
    </row>
    <row r="17" spans="1:8">
      <c r="A17" s="161">
        <v>1</v>
      </c>
      <c r="B17" s="163" t="s">
        <v>262</v>
      </c>
      <c r="C17" s="360" t="s">
        <v>280</v>
      </c>
      <c r="D17" s="360"/>
      <c r="E17" s="360"/>
      <c r="F17" s="164" t="s">
        <v>284</v>
      </c>
      <c r="G17" s="165">
        <v>1</v>
      </c>
      <c r="H17" s="166">
        <v>2244.5500000000002</v>
      </c>
    </row>
    <row r="18" spans="1:8">
      <c r="A18" s="161"/>
      <c r="B18" s="163"/>
      <c r="C18" s="361" t="s">
        <v>281</v>
      </c>
      <c r="D18" s="361"/>
      <c r="E18" s="361"/>
      <c r="F18" s="167" t="s">
        <v>284</v>
      </c>
      <c r="G18" s="168">
        <v>1</v>
      </c>
      <c r="H18" s="169">
        <f>0+H17</f>
        <v>2244.5500000000002</v>
      </c>
    </row>
    <row r="19" spans="1:8">
      <c r="A19" s="161">
        <v>2</v>
      </c>
      <c r="B19" s="163" t="s">
        <v>250</v>
      </c>
      <c r="C19" s="360" t="s">
        <v>280</v>
      </c>
      <c r="D19" s="360"/>
      <c r="E19" s="360"/>
      <c r="F19" s="164" t="s">
        <v>284</v>
      </c>
      <c r="G19" s="165">
        <v>1</v>
      </c>
      <c r="H19" s="166">
        <v>360709.88</v>
      </c>
    </row>
    <row r="20" spans="1:8">
      <c r="A20" s="161">
        <v>3</v>
      </c>
      <c r="B20" s="163" t="s">
        <v>250</v>
      </c>
      <c r="C20" s="360" t="s">
        <v>375</v>
      </c>
      <c r="D20" s="360"/>
      <c r="E20" s="360"/>
      <c r="F20" s="164" t="s">
        <v>284</v>
      </c>
      <c r="G20" s="165">
        <v>1</v>
      </c>
      <c r="H20" s="166">
        <v>4658.4399999999996</v>
      </c>
    </row>
    <row r="21" spans="1:8">
      <c r="A21" s="161">
        <v>4</v>
      </c>
      <c r="B21" s="163" t="s">
        <v>250</v>
      </c>
      <c r="C21" s="360" t="s">
        <v>376</v>
      </c>
      <c r="D21" s="360"/>
      <c r="E21" s="360"/>
      <c r="F21" s="164" t="s">
        <v>284</v>
      </c>
      <c r="G21" s="165">
        <v>1</v>
      </c>
      <c r="H21" s="166">
        <v>81210.539999999994</v>
      </c>
    </row>
    <row r="22" spans="1:8">
      <c r="A22" s="161">
        <v>5</v>
      </c>
      <c r="B22" s="163" t="s">
        <v>250</v>
      </c>
      <c r="C22" s="360" t="s">
        <v>377</v>
      </c>
      <c r="D22" s="360"/>
      <c r="E22" s="360"/>
      <c r="F22" s="164" t="s">
        <v>284</v>
      </c>
      <c r="G22" s="165">
        <v>1</v>
      </c>
      <c r="H22" s="166">
        <v>1161.01</v>
      </c>
    </row>
    <row r="23" spans="1:8">
      <c r="A23" s="161"/>
      <c r="B23" s="163"/>
      <c r="C23" s="361" t="s">
        <v>281</v>
      </c>
      <c r="D23" s="361"/>
      <c r="E23" s="361"/>
      <c r="F23" s="167" t="s">
        <v>284</v>
      </c>
      <c r="G23" s="168">
        <v>1</v>
      </c>
      <c r="H23" s="169">
        <f>0+H19+H20+H21</f>
        <v>446578.86</v>
      </c>
    </row>
    <row r="24" spans="1:8">
      <c r="A24" s="161">
        <v>6</v>
      </c>
      <c r="B24" s="163" t="s">
        <v>232</v>
      </c>
      <c r="C24" s="360" t="s">
        <v>282</v>
      </c>
      <c r="D24" s="360"/>
      <c r="E24" s="360"/>
      <c r="F24" s="164" t="s">
        <v>284</v>
      </c>
      <c r="G24" s="165">
        <v>1</v>
      </c>
      <c r="H24" s="166">
        <v>104.72</v>
      </c>
    </row>
    <row r="25" spans="1:8">
      <c r="A25" s="161">
        <v>7</v>
      </c>
      <c r="B25" s="163" t="s">
        <v>232</v>
      </c>
      <c r="C25" s="360" t="s">
        <v>280</v>
      </c>
      <c r="D25" s="360"/>
      <c r="E25" s="360"/>
      <c r="F25" s="164" t="s">
        <v>284</v>
      </c>
      <c r="G25" s="165">
        <v>1</v>
      </c>
      <c r="H25" s="166">
        <v>54965.07</v>
      </c>
    </row>
    <row r="26" spans="1:8">
      <c r="A26" s="161">
        <v>8</v>
      </c>
      <c r="B26" s="163" t="s">
        <v>232</v>
      </c>
      <c r="C26" s="360" t="s">
        <v>375</v>
      </c>
      <c r="D26" s="360"/>
      <c r="E26" s="360"/>
      <c r="F26" s="164" t="s">
        <v>284</v>
      </c>
      <c r="G26" s="165">
        <v>1</v>
      </c>
      <c r="H26" s="166">
        <v>4742.38</v>
      </c>
    </row>
    <row r="27" spans="1:8">
      <c r="A27" s="161">
        <v>9</v>
      </c>
      <c r="B27" s="163" t="s">
        <v>232</v>
      </c>
      <c r="C27" s="360" t="s">
        <v>376</v>
      </c>
      <c r="D27" s="360"/>
      <c r="E27" s="360"/>
      <c r="F27" s="164" t="s">
        <v>284</v>
      </c>
      <c r="G27" s="165">
        <v>1</v>
      </c>
      <c r="H27" s="166">
        <v>21855.919999999998</v>
      </c>
    </row>
    <row r="28" spans="1:8">
      <c r="A28" s="161">
        <v>10</v>
      </c>
      <c r="B28" s="163" t="s">
        <v>232</v>
      </c>
      <c r="C28" s="360" t="s">
        <v>377</v>
      </c>
      <c r="D28" s="360"/>
      <c r="E28" s="360"/>
      <c r="F28" s="164" t="s">
        <v>284</v>
      </c>
      <c r="G28" s="165">
        <v>1</v>
      </c>
      <c r="H28" s="166">
        <v>312.66000000000003</v>
      </c>
    </row>
    <row r="29" spans="1:8">
      <c r="A29" s="161"/>
      <c r="B29" s="163"/>
      <c r="C29" s="361" t="s">
        <v>281</v>
      </c>
      <c r="D29" s="361"/>
      <c r="E29" s="361"/>
      <c r="F29" s="167" t="s">
        <v>284</v>
      </c>
      <c r="G29" s="168">
        <v>1</v>
      </c>
      <c r="H29" s="169">
        <f>0+H24+H25+H26+H27</f>
        <v>81668.09</v>
      </c>
    </row>
    <row r="30" spans="1:8">
      <c r="A30" s="161">
        <v>11</v>
      </c>
      <c r="B30" s="163" t="s">
        <v>254</v>
      </c>
      <c r="C30" s="360" t="s">
        <v>280</v>
      </c>
      <c r="D30" s="360"/>
      <c r="E30" s="360"/>
      <c r="F30" s="164" t="s">
        <v>284</v>
      </c>
      <c r="G30" s="165">
        <v>1</v>
      </c>
      <c r="H30" s="166">
        <v>1605.81</v>
      </c>
    </row>
    <row r="31" spans="1:8">
      <c r="A31" s="161">
        <v>12</v>
      </c>
      <c r="B31" s="163" t="s">
        <v>254</v>
      </c>
      <c r="C31" s="360" t="s">
        <v>376</v>
      </c>
      <c r="D31" s="360"/>
      <c r="E31" s="360"/>
      <c r="F31" s="164" t="s">
        <v>284</v>
      </c>
      <c r="G31" s="165">
        <v>1</v>
      </c>
      <c r="H31" s="166">
        <v>941.07</v>
      </c>
    </row>
    <row r="32" spans="1:8">
      <c r="A32" s="161">
        <v>13</v>
      </c>
      <c r="B32" s="163" t="s">
        <v>254</v>
      </c>
      <c r="C32" s="360" t="s">
        <v>377</v>
      </c>
      <c r="D32" s="360"/>
      <c r="E32" s="360"/>
      <c r="F32" s="164" t="s">
        <v>284</v>
      </c>
      <c r="G32" s="165">
        <v>1</v>
      </c>
      <c r="H32" s="166">
        <v>13.45</v>
      </c>
    </row>
    <row r="33" spans="1:8">
      <c r="A33" s="161"/>
      <c r="B33" s="163"/>
      <c r="C33" s="361" t="s">
        <v>281</v>
      </c>
      <c r="D33" s="361"/>
      <c r="E33" s="361"/>
      <c r="F33" s="167" t="s">
        <v>284</v>
      </c>
      <c r="G33" s="168">
        <v>1</v>
      </c>
      <c r="H33" s="169">
        <f>0+H30+H31</f>
        <v>2546.88</v>
      </c>
    </row>
    <row r="34" spans="1:8">
      <c r="C34" s="362"/>
      <c r="D34" s="362"/>
      <c r="E34" s="362"/>
    </row>
    <row r="36" spans="1:8">
      <c r="A36" s="357" t="s">
        <v>223</v>
      </c>
      <c r="B36" s="357"/>
      <c r="C36" s="357"/>
      <c r="D36" s="357"/>
      <c r="E36" s="358" t="s">
        <v>224</v>
      </c>
      <c r="F36" s="358"/>
      <c r="G36" s="358"/>
      <c r="H36" s="358"/>
    </row>
    <row r="37" spans="1:8">
      <c r="E37" s="359" t="s">
        <v>283</v>
      </c>
      <c r="F37" s="359"/>
      <c r="G37" s="359"/>
      <c r="H37" s="359"/>
    </row>
    <row r="40" spans="1:8">
      <c r="A40" s="357" t="s">
        <v>228</v>
      </c>
      <c r="B40" s="357"/>
      <c r="C40" s="357"/>
      <c r="D40" s="357"/>
      <c r="E40" s="358" t="s">
        <v>229</v>
      </c>
      <c r="F40" s="358"/>
      <c r="G40" s="358"/>
      <c r="H40" s="358"/>
    </row>
    <row r="41" spans="1:8">
      <c r="E41" s="359" t="s">
        <v>283</v>
      </c>
      <c r="F41" s="359"/>
      <c r="G41" s="359"/>
      <c r="H41" s="359"/>
    </row>
  </sheetData>
  <mergeCells count="33">
    <mergeCell ref="A40:D40"/>
    <mergeCell ref="E40:H40"/>
    <mergeCell ref="E41:H41"/>
    <mergeCell ref="C32:E32"/>
    <mergeCell ref="C33:E33"/>
    <mergeCell ref="C34:E34"/>
    <mergeCell ref="A36:D36"/>
    <mergeCell ref="E36:H36"/>
    <mergeCell ref="E37:H37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0D24-64AB-4EB5-AF5F-EB3AC60D166E}">
  <sheetPr>
    <pageSetUpPr fitToPage="1"/>
  </sheetPr>
  <dimension ref="A2:I41"/>
  <sheetViews>
    <sheetView topLeftCell="A34" workbookViewId="0">
      <selection activeCell="J20" sqref="J20"/>
    </sheetView>
  </sheetViews>
  <sheetFormatPr defaultRowHeight="15"/>
  <cols>
    <col min="1" max="1" width="6.42578125" style="170" customWidth="1"/>
    <col min="2" max="2" width="13.7109375" style="170" customWidth="1"/>
    <col min="3" max="3" width="11.5703125" style="170" customWidth="1"/>
    <col min="4" max="4" width="9.140625" style="170"/>
    <col min="5" max="5" width="7.140625" style="170" customWidth="1"/>
    <col min="6" max="6" width="13.7109375" style="170" customWidth="1"/>
    <col min="7" max="7" width="10" style="170" customWidth="1"/>
    <col min="8" max="8" width="13.5703125" style="170" customWidth="1"/>
    <col min="9" max="9" width="9.140625" style="170"/>
  </cols>
  <sheetData>
    <row r="2" spans="1:9">
      <c r="A2" s="363" t="s">
        <v>264</v>
      </c>
      <c r="B2" s="363"/>
      <c r="C2" s="363"/>
      <c r="D2" s="363"/>
      <c r="E2" s="363"/>
      <c r="F2" s="363"/>
      <c r="G2" s="363"/>
      <c r="H2" s="363"/>
    </row>
    <row r="3" spans="1:9">
      <c r="A3" s="364" t="s">
        <v>265</v>
      </c>
      <c r="B3" s="364"/>
      <c r="C3" s="364"/>
      <c r="D3" s="364"/>
      <c r="E3" s="364"/>
      <c r="F3" s="364"/>
      <c r="G3" s="364"/>
      <c r="H3" s="364"/>
    </row>
    <row r="6" spans="1:9">
      <c r="A6" s="365" t="s">
        <v>266</v>
      </c>
      <c r="B6" s="365"/>
      <c r="C6" s="365"/>
      <c r="D6" s="365"/>
      <c r="E6" s="365"/>
      <c r="F6" s="365"/>
      <c r="G6" s="365"/>
      <c r="H6" s="365"/>
    </row>
    <row r="9" spans="1:9" ht="15" customHeight="1">
      <c r="A9" s="366" t="s">
        <v>373</v>
      </c>
      <c r="B9" s="366"/>
      <c r="C9" s="366"/>
      <c r="D9" s="366"/>
      <c r="E9" s="366"/>
      <c r="F9" s="366"/>
      <c r="G9" s="366"/>
      <c r="H9" s="366"/>
      <c r="I9"/>
    </row>
    <row r="10" spans="1:9">
      <c r="D10" s="157"/>
    </row>
    <row r="11" spans="1:9">
      <c r="C11" s="365" t="s">
        <v>268</v>
      </c>
      <c r="D11" s="365"/>
      <c r="E11" s="365"/>
      <c r="F11" s="365"/>
    </row>
    <row r="12" spans="1:9">
      <c r="B12" s="367" t="s">
        <v>269</v>
      </c>
      <c r="C12" s="367"/>
      <c r="D12" s="367"/>
      <c r="E12" s="367"/>
      <c r="F12" s="367"/>
      <c r="G12" s="367"/>
    </row>
    <row r="14" spans="1:9" ht="15" customHeight="1">
      <c r="A14" s="357" t="s">
        <v>270</v>
      </c>
      <c r="B14" s="357"/>
      <c r="C14" s="158" t="s">
        <v>271</v>
      </c>
      <c r="D14" s="159"/>
      <c r="E14" s="159"/>
      <c r="F14" s="159"/>
      <c r="G14" s="159"/>
      <c r="H14" s="159"/>
      <c r="I14"/>
    </row>
    <row r="15" spans="1:9">
      <c r="A15" s="368" t="s">
        <v>374</v>
      </c>
      <c r="B15" s="368"/>
      <c r="C15" s="368"/>
      <c r="D15" s="368"/>
      <c r="E15" s="368"/>
      <c r="F15" s="368"/>
      <c r="G15" s="368"/>
      <c r="H15" s="368"/>
    </row>
    <row r="16" spans="1:9" ht="27.95" customHeight="1">
      <c r="A16" s="172" t="s">
        <v>273</v>
      </c>
      <c r="B16" s="172" t="s">
        <v>274</v>
      </c>
      <c r="C16" s="369" t="s">
        <v>275</v>
      </c>
      <c r="D16" s="370"/>
      <c r="E16" s="371"/>
      <c r="F16" s="172" t="s">
        <v>276</v>
      </c>
      <c r="G16" s="173" t="s">
        <v>277</v>
      </c>
      <c r="H16" s="173" t="s">
        <v>278</v>
      </c>
      <c r="I16"/>
    </row>
    <row r="17" spans="1:8">
      <c r="A17" s="161">
        <v>1</v>
      </c>
      <c r="B17" s="163" t="s">
        <v>262</v>
      </c>
      <c r="C17" s="360" t="s">
        <v>280</v>
      </c>
      <c r="D17" s="360"/>
      <c r="E17" s="360"/>
      <c r="F17" s="164" t="s">
        <v>21</v>
      </c>
      <c r="G17" s="165" t="s">
        <v>21</v>
      </c>
      <c r="H17" s="166">
        <v>2244.5500000000002</v>
      </c>
    </row>
    <row r="18" spans="1:8">
      <c r="A18" s="161"/>
      <c r="B18" s="163"/>
      <c r="C18" s="361" t="s">
        <v>281</v>
      </c>
      <c r="D18" s="361"/>
      <c r="E18" s="361"/>
      <c r="F18" s="167" t="s">
        <v>21</v>
      </c>
      <c r="G18" s="168" t="s">
        <v>21</v>
      </c>
      <c r="H18" s="169">
        <f>0+H17</f>
        <v>2244.5500000000002</v>
      </c>
    </row>
    <row r="19" spans="1:8">
      <c r="A19" s="161">
        <v>2</v>
      </c>
      <c r="B19" s="163" t="s">
        <v>250</v>
      </c>
      <c r="C19" s="360" t="s">
        <v>280</v>
      </c>
      <c r="D19" s="360"/>
      <c r="E19" s="360"/>
      <c r="F19" s="164" t="s">
        <v>21</v>
      </c>
      <c r="G19" s="165" t="s">
        <v>21</v>
      </c>
      <c r="H19" s="166">
        <v>360709.88</v>
      </c>
    </row>
    <row r="20" spans="1:8">
      <c r="A20" s="161">
        <v>3</v>
      </c>
      <c r="B20" s="163" t="s">
        <v>250</v>
      </c>
      <c r="C20" s="360" t="s">
        <v>375</v>
      </c>
      <c r="D20" s="360"/>
      <c r="E20" s="360"/>
      <c r="F20" s="164" t="s">
        <v>21</v>
      </c>
      <c r="G20" s="165" t="s">
        <v>21</v>
      </c>
      <c r="H20" s="166">
        <v>4658.4399999999996</v>
      </c>
    </row>
    <row r="21" spans="1:8">
      <c r="A21" s="161">
        <v>4</v>
      </c>
      <c r="B21" s="163" t="s">
        <v>250</v>
      </c>
      <c r="C21" s="360" t="s">
        <v>376</v>
      </c>
      <c r="D21" s="360"/>
      <c r="E21" s="360"/>
      <c r="F21" s="164" t="s">
        <v>21</v>
      </c>
      <c r="G21" s="165" t="s">
        <v>21</v>
      </c>
      <c r="H21" s="166">
        <v>81210.539999999994</v>
      </c>
    </row>
    <row r="22" spans="1:8">
      <c r="A22" s="161">
        <v>5</v>
      </c>
      <c r="B22" s="163" t="s">
        <v>250</v>
      </c>
      <c r="C22" s="360" t="s">
        <v>377</v>
      </c>
      <c r="D22" s="360"/>
      <c r="E22" s="360"/>
      <c r="F22" s="164" t="s">
        <v>21</v>
      </c>
      <c r="G22" s="165" t="s">
        <v>21</v>
      </c>
      <c r="H22" s="166">
        <v>1161.01</v>
      </c>
    </row>
    <row r="23" spans="1:8">
      <c r="A23" s="161"/>
      <c r="B23" s="163"/>
      <c r="C23" s="361" t="s">
        <v>281</v>
      </c>
      <c r="D23" s="361"/>
      <c r="E23" s="361"/>
      <c r="F23" s="167" t="s">
        <v>21</v>
      </c>
      <c r="G23" s="168" t="s">
        <v>21</v>
      </c>
      <c r="H23" s="169">
        <f>0+H19+H20+H21</f>
        <v>446578.86</v>
      </c>
    </row>
    <row r="24" spans="1:8">
      <c r="A24" s="161">
        <v>6</v>
      </c>
      <c r="B24" s="163" t="s">
        <v>232</v>
      </c>
      <c r="C24" s="360" t="s">
        <v>282</v>
      </c>
      <c r="D24" s="360"/>
      <c r="E24" s="360"/>
      <c r="F24" s="164" t="s">
        <v>21</v>
      </c>
      <c r="G24" s="165" t="s">
        <v>21</v>
      </c>
      <c r="H24" s="166">
        <v>104.72</v>
      </c>
    </row>
    <row r="25" spans="1:8">
      <c r="A25" s="161">
        <v>7</v>
      </c>
      <c r="B25" s="163" t="s">
        <v>232</v>
      </c>
      <c r="C25" s="360" t="s">
        <v>280</v>
      </c>
      <c r="D25" s="360"/>
      <c r="E25" s="360"/>
      <c r="F25" s="164" t="s">
        <v>21</v>
      </c>
      <c r="G25" s="165" t="s">
        <v>21</v>
      </c>
      <c r="H25" s="166">
        <v>54965.07</v>
      </c>
    </row>
    <row r="26" spans="1:8">
      <c r="A26" s="161">
        <v>8</v>
      </c>
      <c r="B26" s="163" t="s">
        <v>232</v>
      </c>
      <c r="C26" s="360" t="s">
        <v>375</v>
      </c>
      <c r="D26" s="360"/>
      <c r="E26" s="360"/>
      <c r="F26" s="164" t="s">
        <v>21</v>
      </c>
      <c r="G26" s="165" t="s">
        <v>21</v>
      </c>
      <c r="H26" s="166">
        <v>4742.38</v>
      </c>
    </row>
    <row r="27" spans="1:8">
      <c r="A27" s="161">
        <v>9</v>
      </c>
      <c r="B27" s="163" t="s">
        <v>232</v>
      </c>
      <c r="C27" s="360" t="s">
        <v>376</v>
      </c>
      <c r="D27" s="360"/>
      <c r="E27" s="360"/>
      <c r="F27" s="164" t="s">
        <v>21</v>
      </c>
      <c r="G27" s="165" t="s">
        <v>21</v>
      </c>
      <c r="H27" s="166">
        <v>21855.919999999998</v>
      </c>
    </row>
    <row r="28" spans="1:8">
      <c r="A28" s="161">
        <v>10</v>
      </c>
      <c r="B28" s="163" t="s">
        <v>232</v>
      </c>
      <c r="C28" s="360" t="s">
        <v>377</v>
      </c>
      <c r="D28" s="360"/>
      <c r="E28" s="360"/>
      <c r="F28" s="164" t="s">
        <v>21</v>
      </c>
      <c r="G28" s="165" t="s">
        <v>21</v>
      </c>
      <c r="H28" s="166">
        <v>312.66000000000003</v>
      </c>
    </row>
    <row r="29" spans="1:8">
      <c r="A29" s="161"/>
      <c r="B29" s="163"/>
      <c r="C29" s="361" t="s">
        <v>281</v>
      </c>
      <c r="D29" s="361"/>
      <c r="E29" s="361"/>
      <c r="F29" s="167" t="s">
        <v>21</v>
      </c>
      <c r="G29" s="168" t="s">
        <v>21</v>
      </c>
      <c r="H29" s="169">
        <f>0+H24+H25+H26+H27</f>
        <v>81668.09</v>
      </c>
    </row>
    <row r="30" spans="1:8">
      <c r="A30" s="161">
        <v>11</v>
      </c>
      <c r="B30" s="163" t="s">
        <v>254</v>
      </c>
      <c r="C30" s="360" t="s">
        <v>280</v>
      </c>
      <c r="D30" s="360"/>
      <c r="E30" s="360"/>
      <c r="F30" s="164" t="s">
        <v>21</v>
      </c>
      <c r="G30" s="165" t="s">
        <v>21</v>
      </c>
      <c r="H30" s="166">
        <v>1605.81</v>
      </c>
    </row>
    <row r="31" spans="1:8">
      <c r="A31" s="161">
        <v>12</v>
      </c>
      <c r="B31" s="163" t="s">
        <v>254</v>
      </c>
      <c r="C31" s="360" t="s">
        <v>376</v>
      </c>
      <c r="D31" s="360"/>
      <c r="E31" s="360"/>
      <c r="F31" s="164" t="s">
        <v>21</v>
      </c>
      <c r="G31" s="165" t="s">
        <v>21</v>
      </c>
      <c r="H31" s="166">
        <v>941.07</v>
      </c>
    </row>
    <row r="32" spans="1:8">
      <c r="A32" s="161">
        <v>13</v>
      </c>
      <c r="B32" s="163" t="s">
        <v>254</v>
      </c>
      <c r="C32" s="360" t="s">
        <v>377</v>
      </c>
      <c r="D32" s="360"/>
      <c r="E32" s="360"/>
      <c r="F32" s="164" t="s">
        <v>21</v>
      </c>
      <c r="G32" s="165" t="s">
        <v>21</v>
      </c>
      <c r="H32" s="166">
        <v>13.45</v>
      </c>
    </row>
    <row r="33" spans="1:8">
      <c r="A33" s="161"/>
      <c r="B33" s="163"/>
      <c r="C33" s="361" t="s">
        <v>281</v>
      </c>
      <c r="D33" s="361"/>
      <c r="E33" s="361"/>
      <c r="F33" s="167" t="s">
        <v>21</v>
      </c>
      <c r="G33" s="168" t="s">
        <v>21</v>
      </c>
      <c r="H33" s="169">
        <f>0+H30+H31</f>
        <v>2546.88</v>
      </c>
    </row>
    <row r="34" spans="1:8">
      <c r="C34" s="362"/>
      <c r="D34" s="362"/>
      <c r="E34" s="362"/>
    </row>
    <row r="36" spans="1:8">
      <c r="A36" s="357" t="s">
        <v>223</v>
      </c>
      <c r="B36" s="357"/>
      <c r="C36" s="357"/>
      <c r="D36" s="357"/>
      <c r="E36" s="358" t="s">
        <v>224</v>
      </c>
      <c r="F36" s="358"/>
      <c r="G36" s="358"/>
      <c r="H36" s="358"/>
    </row>
    <row r="37" spans="1:8">
      <c r="E37" s="359" t="s">
        <v>283</v>
      </c>
      <c r="F37" s="359"/>
      <c r="G37" s="359"/>
      <c r="H37" s="359"/>
    </row>
    <row r="40" spans="1:8">
      <c r="A40" s="357" t="s">
        <v>228</v>
      </c>
      <c r="B40" s="357"/>
      <c r="C40" s="357"/>
      <c r="D40" s="357"/>
      <c r="E40" s="358" t="s">
        <v>229</v>
      </c>
      <c r="F40" s="358"/>
      <c r="G40" s="358"/>
      <c r="H40" s="358"/>
    </row>
    <row r="41" spans="1:8">
      <c r="E41" s="359" t="s">
        <v>283</v>
      </c>
      <c r="F41" s="359"/>
      <c r="G41" s="359"/>
      <c r="H41" s="359"/>
    </row>
  </sheetData>
  <mergeCells count="33">
    <mergeCell ref="A40:D40"/>
    <mergeCell ref="E40:H40"/>
    <mergeCell ref="E41:H41"/>
    <mergeCell ref="C32:E32"/>
    <mergeCell ref="C33:E33"/>
    <mergeCell ref="C34:E34"/>
    <mergeCell ref="A36:D36"/>
    <mergeCell ref="E36:H36"/>
    <mergeCell ref="E37:H37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F7C6C-23BD-48D1-BE85-83A3B7A09F67}">
  <sheetPr>
    <pageSetUpPr fitToPage="1"/>
  </sheetPr>
  <dimension ref="A1:S374"/>
  <sheetViews>
    <sheetView topLeftCell="A156" workbookViewId="0">
      <selection activeCell="W207" sqref="W20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234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2"/>
      <c r="F21" s="352"/>
      <c r="G21" s="352"/>
      <c r="H21" s="352"/>
      <c r="I21" s="352"/>
      <c r="J21" s="352"/>
      <c r="K21" s="352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/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>
      <c r="A27" s="354" t="s">
        <v>21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/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/>
      <c r="J29" s="43"/>
      <c r="K29" s="32"/>
      <c r="L29" s="32"/>
      <c r="M29" s="30"/>
    </row>
    <row r="30" spans="1:13">
      <c r="A30" s="322" t="s">
        <v>233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777059</v>
      </c>
      <c r="J34" s="115">
        <f>SUM(J35+J46+J65+J86+J93+J113+J139+J158+J168)</f>
        <v>363859</v>
      </c>
      <c r="K34" s="116">
        <f>SUM(K35+K46+K65+K86+K93+K113+K139+K158+K168)</f>
        <v>334123.87</v>
      </c>
      <c r="L34" s="115">
        <f>SUM(L35+L46+L65+L86+L93+L113+L139+L158+L168)</f>
        <v>334123.87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622100</v>
      </c>
      <c r="J35" s="115">
        <f>SUM(J36+J42)</f>
        <v>259100</v>
      </c>
      <c r="K35" s="117">
        <f>SUM(K36+K42)</f>
        <v>259100</v>
      </c>
      <c r="L35" s="118">
        <f>SUM(L36+L42)</f>
        <v>259100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612900</v>
      </c>
      <c r="J36" s="115">
        <f>SUM(J37)</f>
        <v>255300</v>
      </c>
      <c r="K36" s="116">
        <f>SUM(K37)</f>
        <v>255300</v>
      </c>
      <c r="L36" s="115">
        <f>SUM(L37)</f>
        <v>255300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612900</v>
      </c>
      <c r="J37" s="115">
        <f t="shared" ref="J37:L38" si="0">SUM(J38)</f>
        <v>255300</v>
      </c>
      <c r="K37" s="115">
        <f t="shared" si="0"/>
        <v>255300</v>
      </c>
      <c r="L37" s="115">
        <f t="shared" si="0"/>
        <v>255300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612900</v>
      </c>
      <c r="J38" s="116">
        <f t="shared" si="0"/>
        <v>255300</v>
      </c>
      <c r="K38" s="116">
        <f t="shared" si="0"/>
        <v>255300</v>
      </c>
      <c r="L38" s="116">
        <f t="shared" si="0"/>
        <v>255300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612900</v>
      </c>
      <c r="J39" s="120">
        <v>255300</v>
      </c>
      <c r="K39" s="120">
        <v>255300</v>
      </c>
      <c r="L39" s="120">
        <v>255300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9200</v>
      </c>
      <c r="J42" s="115">
        <f t="shared" si="1"/>
        <v>3800</v>
      </c>
      <c r="K42" s="116">
        <f t="shared" si="1"/>
        <v>3800</v>
      </c>
      <c r="L42" s="115">
        <f t="shared" si="1"/>
        <v>3800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9200</v>
      </c>
      <c r="J43" s="115">
        <f t="shared" si="1"/>
        <v>3800</v>
      </c>
      <c r="K43" s="115">
        <f t="shared" si="1"/>
        <v>3800</v>
      </c>
      <c r="L43" s="115">
        <f t="shared" si="1"/>
        <v>3800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9200</v>
      </c>
      <c r="J44" s="115">
        <f t="shared" si="1"/>
        <v>3800</v>
      </c>
      <c r="K44" s="115">
        <f t="shared" si="1"/>
        <v>3800</v>
      </c>
      <c r="L44" s="115">
        <f t="shared" si="1"/>
        <v>3800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9200</v>
      </c>
      <c r="J45" s="120">
        <v>3800</v>
      </c>
      <c r="K45" s="120">
        <v>3800</v>
      </c>
      <c r="L45" s="120">
        <v>3800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130859</v>
      </c>
      <c r="J46" s="123">
        <f t="shared" si="2"/>
        <v>83259</v>
      </c>
      <c r="K46" s="122">
        <f t="shared" si="2"/>
        <v>53654.15</v>
      </c>
      <c r="L46" s="122">
        <f t="shared" si="2"/>
        <v>53654.15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130859</v>
      </c>
      <c r="J47" s="116">
        <f t="shared" si="2"/>
        <v>83259</v>
      </c>
      <c r="K47" s="115">
        <f t="shared" si="2"/>
        <v>53654.15</v>
      </c>
      <c r="L47" s="116">
        <f t="shared" si="2"/>
        <v>53654.15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130859</v>
      </c>
      <c r="J48" s="116">
        <f t="shared" si="2"/>
        <v>83259</v>
      </c>
      <c r="K48" s="118">
        <f t="shared" si="2"/>
        <v>53654.15</v>
      </c>
      <c r="L48" s="118">
        <f t="shared" si="2"/>
        <v>53654.15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130859</v>
      </c>
      <c r="J49" s="124">
        <f>SUM(J50:J64)</f>
        <v>83259</v>
      </c>
      <c r="K49" s="125">
        <f>SUM(K50:K64)</f>
        <v>53654.15</v>
      </c>
      <c r="L49" s="125">
        <f>SUM(L50:L64)</f>
        <v>53654.15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1300</v>
      </c>
      <c r="J51" s="120">
        <v>500</v>
      </c>
      <c r="K51" s="120">
        <v>319.3</v>
      </c>
      <c r="L51" s="120">
        <v>319.3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3400</v>
      </c>
      <c r="J52" s="120">
        <v>1700</v>
      </c>
      <c r="K52" s="120">
        <v>688.63</v>
      </c>
      <c r="L52" s="120">
        <v>688.63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7700</v>
      </c>
      <c r="J53" s="120">
        <v>4000</v>
      </c>
      <c r="K53" s="120">
        <v>3176.84</v>
      </c>
      <c r="L53" s="120">
        <v>3176.84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600</v>
      </c>
      <c r="J55" s="120">
        <v>400</v>
      </c>
      <c r="K55" s="120">
        <v>391.73</v>
      </c>
      <c r="L55" s="120">
        <v>391.73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13580</v>
      </c>
      <c r="J58" s="120">
        <v>8580</v>
      </c>
      <c r="K58" s="120">
        <v>3194.62</v>
      </c>
      <c r="L58" s="120">
        <v>3194.62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1600</v>
      </c>
      <c r="J59" s="120">
        <v>1100</v>
      </c>
      <c r="K59" s="120">
        <v>1038</v>
      </c>
      <c r="L59" s="120">
        <v>1038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61600</v>
      </c>
      <c r="J61" s="120">
        <v>40400</v>
      </c>
      <c r="K61" s="120">
        <v>31246.68</v>
      </c>
      <c r="L61" s="120">
        <v>31246.68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6300</v>
      </c>
      <c r="J62" s="120">
        <v>3200</v>
      </c>
      <c r="K62" s="120">
        <v>2208.63</v>
      </c>
      <c r="L62" s="120">
        <v>2208.63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800</v>
      </c>
      <c r="J63" s="120">
        <v>400</v>
      </c>
      <c r="K63" s="120">
        <v>211.76</v>
      </c>
      <c r="L63" s="120">
        <v>211.76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33979</v>
      </c>
      <c r="J64" s="120">
        <v>22979</v>
      </c>
      <c r="K64" s="120">
        <v>11177.96</v>
      </c>
      <c r="L64" s="120">
        <v>11177.96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24100</v>
      </c>
      <c r="J139" s="127">
        <f>SUM(J140+J145+J153)</f>
        <v>21500</v>
      </c>
      <c r="K139" s="116">
        <f>SUM(K140+K145+K153)</f>
        <v>21369.72</v>
      </c>
      <c r="L139" s="115">
        <f>SUM(L140+L145+L153)</f>
        <v>21369.72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8700</v>
      </c>
      <c r="J145" s="129">
        <f t="shared" si="14"/>
        <v>8700</v>
      </c>
      <c r="K145" s="117">
        <f t="shared" si="14"/>
        <v>8569.7199999999993</v>
      </c>
      <c r="L145" s="118">
        <f t="shared" si="14"/>
        <v>8569.7199999999993</v>
      </c>
      <c r="M145"/>
    </row>
    <row r="146" spans="1:13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8700</v>
      </c>
      <c r="J146" s="127">
        <f t="shared" si="14"/>
        <v>8700</v>
      </c>
      <c r="K146" s="116">
        <f t="shared" si="14"/>
        <v>8569.7199999999993</v>
      </c>
      <c r="L146" s="115">
        <f t="shared" si="14"/>
        <v>8569.7199999999993</v>
      </c>
      <c r="M146"/>
    </row>
    <row r="147" spans="1:13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8700</v>
      </c>
      <c r="J147" s="127">
        <f>SUM(J148:J149)</f>
        <v>8700</v>
      </c>
      <c r="K147" s="116">
        <f>SUM(K148:K149)</f>
        <v>8569.7199999999993</v>
      </c>
      <c r="L147" s="115">
        <f>SUM(L148:L149)</f>
        <v>8569.7199999999993</v>
      </c>
      <c r="M147"/>
    </row>
    <row r="148" spans="1:13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8700</v>
      </c>
      <c r="J148" s="120">
        <v>8700</v>
      </c>
      <c r="K148" s="120">
        <v>8569.7199999999993</v>
      </c>
      <c r="L148" s="120">
        <v>8569.7199999999993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15400</v>
      </c>
      <c r="J153" s="127">
        <f t="shared" si="15"/>
        <v>12800</v>
      </c>
      <c r="K153" s="116">
        <f t="shared" si="15"/>
        <v>12800</v>
      </c>
      <c r="L153" s="115">
        <f t="shared" si="15"/>
        <v>12800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15400</v>
      </c>
      <c r="J154" s="133">
        <f t="shared" si="15"/>
        <v>12800</v>
      </c>
      <c r="K154" s="125">
        <f t="shared" si="15"/>
        <v>12800</v>
      </c>
      <c r="L154" s="124">
        <f t="shared" si="15"/>
        <v>12800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15400</v>
      </c>
      <c r="J155" s="127">
        <f>SUM(J156:J157)</f>
        <v>12800</v>
      </c>
      <c r="K155" s="116">
        <f>SUM(K156:K157)</f>
        <v>12800</v>
      </c>
      <c r="L155" s="115">
        <f>SUM(L156:L157)</f>
        <v>12800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15400</v>
      </c>
      <c r="J156" s="135">
        <v>12800</v>
      </c>
      <c r="K156" s="135">
        <v>12800</v>
      </c>
      <c r="L156" s="135">
        <v>12800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8.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111750</v>
      </c>
      <c r="J184" s="127">
        <f>SUM(J185+J238+J303)</f>
        <v>101750</v>
      </c>
      <c r="K184" s="116">
        <f>SUM(K185+K238+K303)</f>
        <v>4998</v>
      </c>
      <c r="L184" s="115">
        <f>SUM(L185+L238+L303)</f>
        <v>4998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111750</v>
      </c>
      <c r="J185" s="122">
        <f>SUM(J186+J209+J216+J228+J232)</f>
        <v>101750</v>
      </c>
      <c r="K185" s="122">
        <f>SUM(K186+K209+K216+K228+K232)</f>
        <v>4998</v>
      </c>
      <c r="L185" s="122">
        <f>SUM(L186+L209+L216+L228+L232)</f>
        <v>4998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111750</v>
      </c>
      <c r="J186" s="127">
        <f>SUM(J187+J190+J195+J201+J206)</f>
        <v>101750</v>
      </c>
      <c r="K186" s="116">
        <f>SUM(K187+K190+K195+K201+K206)</f>
        <v>4998</v>
      </c>
      <c r="L186" s="115">
        <f>SUM(L187+L190+L195+L201+L206)</f>
        <v>4998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105000</v>
      </c>
      <c r="J190" s="128">
        <f>J191</f>
        <v>95000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105000</v>
      </c>
      <c r="J191" s="127">
        <f>SUM(J192:J194)</f>
        <v>95000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105000</v>
      </c>
      <c r="J194" s="119">
        <v>95000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5150</v>
      </c>
      <c r="J195" s="127">
        <f>J196</f>
        <v>5150</v>
      </c>
      <c r="K195" s="116">
        <f>K196</f>
        <v>4998</v>
      </c>
      <c r="L195" s="115">
        <f>L196</f>
        <v>4998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5150</v>
      </c>
      <c r="J196" s="115">
        <f>SUM(J197:J200)</f>
        <v>5150</v>
      </c>
      <c r="K196" s="115">
        <f>SUM(K197:K200)</f>
        <v>4998</v>
      </c>
      <c r="L196" s="115">
        <f>SUM(L197:L200)</f>
        <v>4998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5150</v>
      </c>
      <c r="J200" s="141">
        <v>5150</v>
      </c>
      <c r="K200" s="121">
        <v>4998</v>
      </c>
      <c r="L200" s="121">
        <v>4998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1600</v>
      </c>
      <c r="J206" s="127">
        <f t="shared" si="19"/>
        <v>1600</v>
      </c>
      <c r="K206" s="116">
        <f t="shared" si="19"/>
        <v>0</v>
      </c>
      <c r="L206" s="115">
        <f t="shared" si="19"/>
        <v>0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1600</v>
      </c>
      <c r="J207" s="116">
        <f t="shared" si="19"/>
        <v>1600</v>
      </c>
      <c r="K207" s="116">
        <f t="shared" si="19"/>
        <v>0</v>
      </c>
      <c r="L207" s="116">
        <f t="shared" si="19"/>
        <v>0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1600</v>
      </c>
      <c r="J208" s="121">
        <v>1600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888809</v>
      </c>
      <c r="J368" s="130">
        <f>SUM(J34+J184)</f>
        <v>465609</v>
      </c>
      <c r="K368" s="130">
        <f>SUM(K34+K184)</f>
        <v>339121.87</v>
      </c>
      <c r="L368" s="130">
        <f>SUM(L34+L184)</f>
        <v>339121.87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6.2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39370078740157483" right="0.19685039370078741" top="0.19685039370078741" bottom="0.19685039370078741" header="0.31496062992125984" footer="0.31496062992125984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0E01-E678-4118-95E1-47FC2395D70E}">
  <sheetPr>
    <pageSetUpPr fitToPage="1"/>
  </sheetPr>
  <dimension ref="A1:L98"/>
  <sheetViews>
    <sheetView topLeftCell="A74" workbookViewId="0">
      <selection activeCell="M13" sqref="M13"/>
    </sheetView>
  </sheetViews>
  <sheetFormatPr defaultRowHeight="15"/>
  <cols>
    <col min="1" max="2" width="1.85546875" style="223" customWidth="1"/>
    <col min="3" max="3" width="1.5703125" style="223" customWidth="1"/>
    <col min="4" max="4" width="2.28515625" style="223" customWidth="1"/>
    <col min="5" max="5" width="2" style="223" customWidth="1"/>
    <col min="6" max="6" width="2.42578125" style="223" customWidth="1"/>
    <col min="7" max="7" width="35.85546875" style="224" customWidth="1"/>
    <col min="8" max="8" width="3.42578125" style="177" customWidth="1"/>
    <col min="9" max="10" width="10.7109375" style="224" customWidth="1"/>
    <col min="11" max="11" width="13.28515625" style="224" customWidth="1"/>
    <col min="12" max="12" width="9.140625" style="170"/>
  </cols>
  <sheetData>
    <row r="1" spans="1:11">
      <c r="A1" s="174"/>
      <c r="B1" s="174"/>
      <c r="C1" s="174"/>
      <c r="D1" s="174"/>
      <c r="E1" s="174"/>
      <c r="F1" s="174"/>
      <c r="G1" s="174"/>
      <c r="H1" s="175" t="s">
        <v>286</v>
      </c>
      <c r="I1" s="160"/>
      <c r="J1" s="170"/>
      <c r="K1" s="174"/>
    </row>
    <row r="2" spans="1:11">
      <c r="A2" s="174"/>
      <c r="B2" s="174"/>
      <c r="C2" s="174"/>
      <c r="D2" s="174"/>
      <c r="E2" s="174"/>
      <c r="F2" s="174"/>
      <c r="G2" s="174"/>
      <c r="H2" s="175" t="s">
        <v>287</v>
      </c>
      <c r="I2" s="160"/>
      <c r="J2" s="170"/>
      <c r="K2" s="174"/>
    </row>
    <row r="3" spans="1:11" ht="15" customHeight="1">
      <c r="A3" s="174"/>
      <c r="B3" s="174"/>
      <c r="C3" s="174"/>
      <c r="D3" s="174"/>
      <c r="E3" s="174"/>
      <c r="F3" s="174"/>
      <c r="G3" s="174"/>
      <c r="H3" s="175" t="s">
        <v>288</v>
      </c>
      <c r="I3" s="160"/>
      <c r="J3" s="176"/>
      <c r="K3" s="174"/>
    </row>
    <row r="4" spans="1:11" ht="6" customHeight="1">
      <c r="A4" s="174"/>
      <c r="B4" s="174"/>
      <c r="C4" s="174"/>
      <c r="D4" s="174"/>
      <c r="E4" s="174"/>
      <c r="F4" s="174"/>
      <c r="G4" s="174"/>
      <c r="I4" s="170"/>
      <c r="J4" s="176"/>
      <c r="K4" s="174"/>
    </row>
    <row r="5" spans="1:11">
      <c r="A5" s="376" t="s">
        <v>289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</row>
    <row r="6" spans="1:11" ht="30" customHeight="1">
      <c r="A6" s="359" t="s">
        <v>7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spans="1:11">
      <c r="A7" s="359" t="s">
        <v>8</v>
      </c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spans="1:11" ht="6.95" customHeight="1">
      <c r="A8" s="178"/>
      <c r="B8" s="178"/>
      <c r="C8" s="178"/>
      <c r="D8" s="178"/>
      <c r="E8" s="178"/>
      <c r="F8" s="171"/>
      <c r="G8" s="377"/>
      <c r="H8" s="377"/>
      <c r="I8" s="359"/>
      <c r="J8" s="359"/>
      <c r="K8" s="359"/>
    </row>
    <row r="9" spans="1:11" ht="15" customHeight="1">
      <c r="A9" s="378" t="s">
        <v>290</v>
      </c>
      <c r="B9" s="379"/>
      <c r="C9" s="379"/>
      <c r="D9" s="379"/>
      <c r="E9" s="379"/>
      <c r="F9" s="379"/>
      <c r="G9" s="379"/>
      <c r="H9" s="379"/>
      <c r="I9" s="379"/>
      <c r="J9" s="379"/>
      <c r="K9" s="379"/>
    </row>
    <row r="10" spans="1:11" ht="6.95" customHeight="1">
      <c r="A10" s="179"/>
      <c r="B10" s="180"/>
      <c r="C10" s="180"/>
      <c r="D10" s="180"/>
      <c r="E10" s="180"/>
      <c r="F10" s="180"/>
      <c r="G10" s="180"/>
      <c r="H10" s="180"/>
      <c r="I10" s="180"/>
      <c r="J10" s="180"/>
      <c r="K10" s="180"/>
    </row>
    <row r="11" spans="1:11">
      <c r="A11" s="375" t="s">
        <v>291</v>
      </c>
      <c r="B11" s="359"/>
      <c r="C11" s="359"/>
      <c r="D11" s="359"/>
      <c r="E11" s="359"/>
      <c r="F11" s="359"/>
      <c r="G11" s="359"/>
      <c r="H11" s="359"/>
      <c r="I11" s="359"/>
      <c r="J11" s="359"/>
      <c r="K11" s="359"/>
    </row>
    <row r="12" spans="1:11">
      <c r="A12" s="359" t="s">
        <v>11</v>
      </c>
      <c r="B12" s="359"/>
      <c r="C12" s="359"/>
      <c r="D12" s="359"/>
      <c r="E12" s="359"/>
      <c r="F12" s="359"/>
      <c r="G12" s="359"/>
      <c r="H12" s="359"/>
      <c r="I12" s="359"/>
      <c r="J12" s="359"/>
      <c r="K12" s="359"/>
    </row>
    <row r="13" spans="1:11">
      <c r="A13" s="359" t="s">
        <v>12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</row>
    <row r="14" spans="1:11" ht="11.1" customHeight="1">
      <c r="A14" s="179"/>
      <c r="B14" s="180"/>
      <c r="C14" s="180"/>
      <c r="D14" s="180"/>
      <c r="E14" s="180"/>
      <c r="F14" s="180"/>
      <c r="G14" s="171"/>
      <c r="H14" s="171"/>
      <c r="I14" s="171"/>
      <c r="J14" s="171"/>
      <c r="K14" s="171"/>
    </row>
    <row r="15" spans="1:11">
      <c r="A15" s="375" t="s">
        <v>13</v>
      </c>
      <c r="B15" s="359"/>
      <c r="C15" s="359"/>
      <c r="D15" s="359"/>
      <c r="E15" s="359"/>
      <c r="F15" s="359"/>
      <c r="G15" s="359"/>
      <c r="H15" s="359"/>
      <c r="I15" s="359"/>
      <c r="J15" s="359"/>
      <c r="K15" s="359"/>
    </row>
    <row r="16" spans="1:11" ht="15" customHeight="1">
      <c r="A16" s="359" t="s">
        <v>292</v>
      </c>
      <c r="B16" s="359"/>
      <c r="C16" s="359"/>
      <c r="D16" s="359"/>
      <c r="E16" s="359"/>
      <c r="F16" s="359"/>
      <c r="G16" s="359"/>
      <c r="H16" s="359"/>
      <c r="I16" s="359"/>
      <c r="J16" s="359"/>
      <c r="K16" s="359"/>
    </row>
    <row r="17" spans="1:11">
      <c r="A17" s="181"/>
      <c r="B17" s="171"/>
      <c r="C17" s="171"/>
      <c r="D17" s="171"/>
      <c r="E17" s="171"/>
      <c r="F17" s="171"/>
      <c r="G17" s="171" t="s">
        <v>293</v>
      </c>
      <c r="H17" s="171"/>
      <c r="I17" s="174"/>
      <c r="J17" s="174"/>
      <c r="K17" s="182"/>
    </row>
    <row r="18" spans="1:11" ht="9" customHeight="1">
      <c r="A18" s="359"/>
      <c r="B18" s="359"/>
      <c r="C18" s="359"/>
      <c r="D18" s="359"/>
      <c r="E18" s="359"/>
      <c r="F18" s="359"/>
      <c r="G18" s="359"/>
      <c r="H18" s="359"/>
      <c r="I18" s="359"/>
      <c r="J18" s="359"/>
      <c r="K18" s="359"/>
    </row>
    <row r="19" spans="1:11">
      <c r="A19" s="181"/>
      <c r="B19" s="171"/>
      <c r="C19" s="171"/>
      <c r="D19" s="171"/>
      <c r="E19" s="171"/>
      <c r="F19" s="171"/>
      <c r="G19" s="171"/>
      <c r="H19" s="171"/>
      <c r="I19" s="183"/>
      <c r="J19" s="184"/>
      <c r="K19" s="185" t="s">
        <v>16</v>
      </c>
    </row>
    <row r="20" spans="1:11">
      <c r="A20" s="181"/>
      <c r="B20" s="171"/>
      <c r="C20" s="171"/>
      <c r="D20" s="171"/>
      <c r="E20" s="171"/>
      <c r="F20" s="171"/>
      <c r="G20" s="171"/>
      <c r="H20" s="171"/>
      <c r="I20" s="186"/>
      <c r="J20" s="186" t="s">
        <v>294</v>
      </c>
      <c r="K20" s="187"/>
    </row>
    <row r="21" spans="1:11">
      <c r="A21" s="181"/>
      <c r="B21" s="171"/>
      <c r="C21" s="171"/>
      <c r="D21" s="171"/>
      <c r="E21" s="171"/>
      <c r="F21" s="171"/>
      <c r="G21" s="171"/>
      <c r="H21" s="171"/>
      <c r="I21" s="186"/>
      <c r="J21" s="186" t="s">
        <v>18</v>
      </c>
      <c r="K21" s="187"/>
    </row>
    <row r="22" spans="1:11">
      <c r="A22" s="181"/>
      <c r="B22" s="171"/>
      <c r="C22" s="171"/>
      <c r="D22" s="171"/>
      <c r="E22" s="171"/>
      <c r="F22" s="171"/>
      <c r="G22" s="171"/>
      <c r="H22" s="171"/>
      <c r="I22" s="188"/>
      <c r="J22" s="186" t="s">
        <v>19</v>
      </c>
      <c r="K22" s="187" t="s">
        <v>20</v>
      </c>
    </row>
    <row r="23" spans="1:11" ht="8.1" customHeight="1">
      <c r="A23" s="178"/>
      <c r="B23" s="178"/>
      <c r="C23" s="178"/>
      <c r="D23" s="178"/>
      <c r="E23" s="178"/>
      <c r="F23" s="178"/>
      <c r="G23" s="171"/>
      <c r="H23" s="171"/>
      <c r="I23" s="189"/>
      <c r="J23" s="189"/>
      <c r="K23" s="190"/>
    </row>
    <row r="24" spans="1:11">
      <c r="A24" s="178"/>
      <c r="B24" s="178"/>
      <c r="C24" s="178"/>
      <c r="D24" s="178"/>
      <c r="E24" s="178"/>
      <c r="F24" s="178"/>
      <c r="G24" s="191"/>
      <c r="H24" s="171"/>
      <c r="I24" s="189"/>
      <c r="J24" s="189"/>
      <c r="K24" s="188" t="s">
        <v>295</v>
      </c>
    </row>
    <row r="25" spans="1:11" ht="15" customHeight="1">
      <c r="A25" s="386" t="s">
        <v>26</v>
      </c>
      <c r="B25" s="389"/>
      <c r="C25" s="389"/>
      <c r="D25" s="389"/>
      <c r="E25" s="389"/>
      <c r="F25" s="389"/>
      <c r="G25" s="386" t="s">
        <v>27</v>
      </c>
      <c r="H25" s="386" t="s">
        <v>296</v>
      </c>
      <c r="I25" s="390" t="s">
        <v>297</v>
      </c>
      <c r="J25" s="391"/>
      <c r="K25" s="391"/>
    </row>
    <row r="26" spans="1:11">
      <c r="A26" s="389"/>
      <c r="B26" s="389"/>
      <c r="C26" s="389"/>
      <c r="D26" s="389"/>
      <c r="E26" s="389"/>
      <c r="F26" s="389"/>
      <c r="G26" s="386"/>
      <c r="H26" s="386"/>
      <c r="I26" s="392" t="s">
        <v>298</v>
      </c>
      <c r="J26" s="392"/>
      <c r="K26" s="393"/>
    </row>
    <row r="27" spans="1:11" ht="24.95" customHeight="1">
      <c r="A27" s="389"/>
      <c r="B27" s="389"/>
      <c r="C27" s="389"/>
      <c r="D27" s="389"/>
      <c r="E27" s="389"/>
      <c r="F27" s="389"/>
      <c r="G27" s="386"/>
      <c r="H27" s="386"/>
      <c r="I27" s="386" t="s">
        <v>299</v>
      </c>
      <c r="J27" s="386" t="s">
        <v>300</v>
      </c>
      <c r="K27" s="387"/>
    </row>
    <row r="28" spans="1:11" ht="36" customHeight="1">
      <c r="A28" s="389"/>
      <c r="B28" s="389"/>
      <c r="C28" s="389"/>
      <c r="D28" s="389"/>
      <c r="E28" s="389"/>
      <c r="F28" s="389"/>
      <c r="G28" s="386"/>
      <c r="H28" s="386"/>
      <c r="I28" s="386"/>
      <c r="J28" s="192" t="s">
        <v>301</v>
      </c>
      <c r="K28" s="192" t="s">
        <v>302</v>
      </c>
    </row>
    <row r="29" spans="1:11">
      <c r="A29" s="388">
        <v>1</v>
      </c>
      <c r="B29" s="388"/>
      <c r="C29" s="388"/>
      <c r="D29" s="388"/>
      <c r="E29" s="388"/>
      <c r="F29" s="388"/>
      <c r="G29" s="193">
        <v>2</v>
      </c>
      <c r="H29" s="193">
        <v>3</v>
      </c>
      <c r="I29" s="193">
        <v>4</v>
      </c>
      <c r="J29" s="193">
        <v>5</v>
      </c>
      <c r="K29" s="193">
        <v>6</v>
      </c>
    </row>
    <row r="30" spans="1:11">
      <c r="A30" s="194">
        <v>2</v>
      </c>
      <c r="B30" s="194"/>
      <c r="C30" s="195"/>
      <c r="D30" s="195"/>
      <c r="E30" s="195"/>
      <c r="F30" s="195"/>
      <c r="G30" s="196" t="s">
        <v>303</v>
      </c>
      <c r="H30" s="197">
        <v>1</v>
      </c>
      <c r="I30" s="198">
        <f>I31+I37+I39+I42+I47+I59+I66+I75+I81</f>
        <v>7127.48</v>
      </c>
      <c r="J30" s="198">
        <f>J31+J37+J39+J42+J47+J59+J66+J75+J81</f>
        <v>422746.09</v>
      </c>
      <c r="K30" s="198">
        <f>K31+K37+K39+K42+K47+K59+K66+K75+K81</f>
        <v>0</v>
      </c>
    </row>
    <row r="31" spans="1:11">
      <c r="A31" s="194">
        <v>2</v>
      </c>
      <c r="B31" s="194">
        <v>1</v>
      </c>
      <c r="C31" s="194"/>
      <c r="D31" s="194"/>
      <c r="E31" s="194"/>
      <c r="F31" s="194"/>
      <c r="G31" s="199" t="s">
        <v>38</v>
      </c>
      <c r="H31" s="197">
        <v>2</v>
      </c>
      <c r="I31" s="198">
        <f>I32+I36</f>
        <v>50.5</v>
      </c>
      <c r="J31" s="198">
        <f>J32+J36</f>
        <v>415840.62</v>
      </c>
      <c r="K31" s="198">
        <f>K32+K36</f>
        <v>0</v>
      </c>
    </row>
    <row r="32" spans="1:11">
      <c r="A32" s="195">
        <v>2</v>
      </c>
      <c r="B32" s="195">
        <v>1</v>
      </c>
      <c r="C32" s="195">
        <v>1</v>
      </c>
      <c r="D32" s="195"/>
      <c r="E32" s="195"/>
      <c r="F32" s="195"/>
      <c r="G32" s="200" t="s">
        <v>304</v>
      </c>
      <c r="H32" s="193">
        <v>3</v>
      </c>
      <c r="I32" s="201">
        <f>I33+I35</f>
        <v>50.5</v>
      </c>
      <c r="J32" s="201">
        <f>J33+J35</f>
        <v>408459.13</v>
      </c>
      <c r="K32" s="201">
        <f>K33+K35</f>
        <v>0</v>
      </c>
    </row>
    <row r="33" spans="1:11">
      <c r="A33" s="195">
        <v>2</v>
      </c>
      <c r="B33" s="195">
        <v>1</v>
      </c>
      <c r="C33" s="195">
        <v>1</v>
      </c>
      <c r="D33" s="195">
        <v>1</v>
      </c>
      <c r="E33" s="195">
        <v>1</v>
      </c>
      <c r="F33" s="195">
        <v>1</v>
      </c>
      <c r="G33" s="200" t="s">
        <v>305</v>
      </c>
      <c r="H33" s="193">
        <v>4</v>
      </c>
      <c r="I33" s="201">
        <v>50.5</v>
      </c>
      <c r="J33" s="201">
        <v>408459.13</v>
      </c>
      <c r="K33" s="201"/>
    </row>
    <row r="34" spans="1:11">
      <c r="A34" s="195"/>
      <c r="B34" s="195"/>
      <c r="C34" s="195"/>
      <c r="D34" s="195"/>
      <c r="E34" s="195"/>
      <c r="F34" s="195"/>
      <c r="G34" s="200" t="s">
        <v>306</v>
      </c>
      <c r="H34" s="193">
        <v>5</v>
      </c>
      <c r="I34" s="201">
        <v>50.5</v>
      </c>
      <c r="J34" s="201">
        <v>80273.600000000006</v>
      </c>
      <c r="K34" s="201"/>
    </row>
    <row r="35" spans="1:11" hidden="1" collapsed="1">
      <c r="A35" s="195">
        <v>2</v>
      </c>
      <c r="B35" s="195">
        <v>1</v>
      </c>
      <c r="C35" s="195">
        <v>1</v>
      </c>
      <c r="D35" s="195">
        <v>1</v>
      </c>
      <c r="E35" s="195">
        <v>2</v>
      </c>
      <c r="F35" s="195">
        <v>1</v>
      </c>
      <c r="G35" s="200" t="s">
        <v>41</v>
      </c>
      <c r="H35" s="193">
        <v>6</v>
      </c>
      <c r="I35" s="201"/>
      <c r="J35" s="201"/>
      <c r="K35" s="201"/>
    </row>
    <row r="36" spans="1:11">
      <c r="A36" s="195">
        <v>2</v>
      </c>
      <c r="B36" s="195">
        <v>1</v>
      </c>
      <c r="C36" s="195">
        <v>2</v>
      </c>
      <c r="D36" s="195"/>
      <c r="E36" s="195"/>
      <c r="F36" s="195"/>
      <c r="G36" s="200" t="s">
        <v>42</v>
      </c>
      <c r="H36" s="193">
        <v>7</v>
      </c>
      <c r="I36" s="201"/>
      <c r="J36" s="201">
        <v>7381.49</v>
      </c>
      <c r="K36" s="201"/>
    </row>
    <row r="37" spans="1:11">
      <c r="A37" s="194">
        <v>2</v>
      </c>
      <c r="B37" s="194">
        <v>2</v>
      </c>
      <c r="C37" s="194"/>
      <c r="D37" s="194"/>
      <c r="E37" s="194"/>
      <c r="F37" s="194"/>
      <c r="G37" s="199" t="s">
        <v>307</v>
      </c>
      <c r="H37" s="197">
        <v>8</v>
      </c>
      <c r="I37" s="202">
        <f>I38</f>
        <v>7076.98</v>
      </c>
      <c r="J37" s="202">
        <f>J38</f>
        <v>5674.78</v>
      </c>
      <c r="K37" s="202">
        <f>K38</f>
        <v>0</v>
      </c>
    </row>
    <row r="38" spans="1:11">
      <c r="A38" s="195">
        <v>2</v>
      </c>
      <c r="B38" s="195">
        <v>2</v>
      </c>
      <c r="C38" s="195">
        <v>1</v>
      </c>
      <c r="D38" s="195"/>
      <c r="E38" s="195"/>
      <c r="F38" s="195"/>
      <c r="G38" s="200" t="s">
        <v>307</v>
      </c>
      <c r="H38" s="193">
        <v>9</v>
      </c>
      <c r="I38" s="201">
        <v>7076.98</v>
      </c>
      <c r="J38" s="201">
        <v>5674.78</v>
      </c>
      <c r="K38" s="201"/>
    </row>
    <row r="39" spans="1:11" hidden="1" collapsed="1">
      <c r="A39" s="194">
        <v>2</v>
      </c>
      <c r="B39" s="194">
        <v>3</v>
      </c>
      <c r="C39" s="194"/>
      <c r="D39" s="194"/>
      <c r="E39" s="194"/>
      <c r="F39" s="194"/>
      <c r="G39" s="199" t="s">
        <v>59</v>
      </c>
      <c r="H39" s="197">
        <v>10</v>
      </c>
      <c r="I39" s="198">
        <f>I40+I41</f>
        <v>0</v>
      </c>
      <c r="J39" s="198">
        <f>J40+J41</f>
        <v>0</v>
      </c>
      <c r="K39" s="198">
        <f>K40+K41</f>
        <v>0</v>
      </c>
    </row>
    <row r="40" spans="1:11" hidden="1" collapsed="1">
      <c r="A40" s="195">
        <v>2</v>
      </c>
      <c r="B40" s="195">
        <v>3</v>
      </c>
      <c r="C40" s="195">
        <v>1</v>
      </c>
      <c r="D40" s="195"/>
      <c r="E40" s="195"/>
      <c r="F40" s="195"/>
      <c r="G40" s="200" t="s">
        <v>60</v>
      </c>
      <c r="H40" s="193">
        <v>11</v>
      </c>
      <c r="I40" s="201"/>
      <c r="J40" s="201"/>
      <c r="K40" s="201"/>
    </row>
    <row r="41" spans="1:11" hidden="1" collapsed="1">
      <c r="A41" s="195">
        <v>2</v>
      </c>
      <c r="B41" s="195">
        <v>3</v>
      </c>
      <c r="C41" s="195">
        <v>2</v>
      </c>
      <c r="D41" s="195"/>
      <c r="E41" s="195"/>
      <c r="F41" s="195"/>
      <c r="G41" s="200" t="s">
        <v>71</v>
      </c>
      <c r="H41" s="193">
        <v>12</v>
      </c>
      <c r="I41" s="201"/>
      <c r="J41" s="201"/>
      <c r="K41" s="201"/>
    </row>
    <row r="42" spans="1:11" hidden="1" collapsed="1">
      <c r="A42" s="194">
        <v>2</v>
      </c>
      <c r="B42" s="194">
        <v>4</v>
      </c>
      <c r="C42" s="194"/>
      <c r="D42" s="194"/>
      <c r="E42" s="194"/>
      <c r="F42" s="194"/>
      <c r="G42" s="199" t="s">
        <v>72</v>
      </c>
      <c r="H42" s="197">
        <v>13</v>
      </c>
      <c r="I42" s="198">
        <f>I43</f>
        <v>0</v>
      </c>
      <c r="J42" s="198">
        <f>J43</f>
        <v>0</v>
      </c>
      <c r="K42" s="198">
        <f>K43</f>
        <v>0</v>
      </c>
    </row>
    <row r="43" spans="1:11" hidden="1" collapsed="1">
      <c r="A43" s="195">
        <v>2</v>
      </c>
      <c r="B43" s="195">
        <v>4</v>
      </c>
      <c r="C43" s="195">
        <v>1</v>
      </c>
      <c r="D43" s="195"/>
      <c r="E43" s="195"/>
      <c r="F43" s="195"/>
      <c r="G43" s="200" t="s">
        <v>308</v>
      </c>
      <c r="H43" s="193">
        <v>14</v>
      </c>
      <c r="I43" s="201">
        <f>I44+I45+I46</f>
        <v>0</v>
      </c>
      <c r="J43" s="201">
        <f>J44+J45+J46</f>
        <v>0</v>
      </c>
      <c r="K43" s="201">
        <f>K44+K45+K46</f>
        <v>0</v>
      </c>
    </row>
    <row r="44" spans="1:11" hidden="1" collapsed="1">
      <c r="A44" s="195">
        <v>2</v>
      </c>
      <c r="B44" s="195">
        <v>4</v>
      </c>
      <c r="C44" s="195">
        <v>1</v>
      </c>
      <c r="D44" s="195">
        <v>1</v>
      </c>
      <c r="E44" s="195">
        <v>1</v>
      </c>
      <c r="F44" s="195">
        <v>1</v>
      </c>
      <c r="G44" s="200" t="s">
        <v>74</v>
      </c>
      <c r="H44" s="193">
        <v>15</v>
      </c>
      <c r="I44" s="201"/>
      <c r="J44" s="201"/>
      <c r="K44" s="201"/>
    </row>
    <row r="45" spans="1:11" hidden="1" collapsed="1">
      <c r="A45" s="195">
        <v>2</v>
      </c>
      <c r="B45" s="195">
        <v>4</v>
      </c>
      <c r="C45" s="195">
        <v>1</v>
      </c>
      <c r="D45" s="195">
        <v>1</v>
      </c>
      <c r="E45" s="195">
        <v>1</v>
      </c>
      <c r="F45" s="195">
        <v>2</v>
      </c>
      <c r="G45" s="200" t="s">
        <v>75</v>
      </c>
      <c r="H45" s="193">
        <v>16</v>
      </c>
      <c r="I45" s="201"/>
      <c r="J45" s="201"/>
      <c r="K45" s="201"/>
    </row>
    <row r="46" spans="1:11" hidden="1" collapsed="1">
      <c r="A46" s="195">
        <v>2</v>
      </c>
      <c r="B46" s="195">
        <v>4</v>
      </c>
      <c r="C46" s="195">
        <v>1</v>
      </c>
      <c r="D46" s="195">
        <v>1</v>
      </c>
      <c r="E46" s="195">
        <v>1</v>
      </c>
      <c r="F46" s="195">
        <v>3</v>
      </c>
      <c r="G46" s="200" t="s">
        <v>76</v>
      </c>
      <c r="H46" s="193">
        <v>17</v>
      </c>
      <c r="I46" s="201"/>
      <c r="J46" s="201"/>
      <c r="K46" s="201"/>
    </row>
    <row r="47" spans="1:11" hidden="1" collapsed="1">
      <c r="A47" s="194">
        <v>2</v>
      </c>
      <c r="B47" s="194">
        <v>5</v>
      </c>
      <c r="C47" s="194"/>
      <c r="D47" s="194"/>
      <c r="E47" s="194"/>
      <c r="F47" s="194"/>
      <c r="G47" s="199" t="s">
        <v>77</v>
      </c>
      <c r="H47" s="197">
        <v>18</v>
      </c>
      <c r="I47" s="198">
        <f>I48+I51+I54</f>
        <v>0</v>
      </c>
      <c r="J47" s="198">
        <f>J48+J51+J54</f>
        <v>0</v>
      </c>
      <c r="K47" s="198">
        <f>K48+K51+K54</f>
        <v>0</v>
      </c>
    </row>
    <row r="48" spans="1:11" hidden="1" collapsed="1">
      <c r="A48" s="195">
        <v>2</v>
      </c>
      <c r="B48" s="195">
        <v>5</v>
      </c>
      <c r="C48" s="195">
        <v>1</v>
      </c>
      <c r="D48" s="195"/>
      <c r="E48" s="195"/>
      <c r="F48" s="195"/>
      <c r="G48" s="200" t="s">
        <v>78</v>
      </c>
      <c r="H48" s="193">
        <v>19</v>
      </c>
      <c r="I48" s="201">
        <f>I49+I50</f>
        <v>0</v>
      </c>
      <c r="J48" s="201">
        <f>J49+J50</f>
        <v>0</v>
      </c>
      <c r="K48" s="201">
        <f>K49+K50</f>
        <v>0</v>
      </c>
    </row>
    <row r="49" spans="1:12" ht="24" hidden="1" customHeight="1" collapsed="1">
      <c r="A49" s="195">
        <v>2</v>
      </c>
      <c r="B49" s="195">
        <v>5</v>
      </c>
      <c r="C49" s="195">
        <v>1</v>
      </c>
      <c r="D49" s="195">
        <v>1</v>
      </c>
      <c r="E49" s="195">
        <v>1</v>
      </c>
      <c r="F49" s="195">
        <v>1</v>
      </c>
      <c r="G49" s="200" t="s">
        <v>79</v>
      </c>
      <c r="H49" s="193">
        <v>20</v>
      </c>
      <c r="I49" s="201"/>
      <c r="J49" s="201"/>
      <c r="K49" s="201"/>
      <c r="L49"/>
    </row>
    <row r="50" spans="1:12" hidden="1" collapsed="1">
      <c r="A50" s="195">
        <v>2</v>
      </c>
      <c r="B50" s="195">
        <v>5</v>
      </c>
      <c r="C50" s="195">
        <v>1</v>
      </c>
      <c r="D50" s="195">
        <v>1</v>
      </c>
      <c r="E50" s="195">
        <v>1</v>
      </c>
      <c r="F50" s="195">
        <v>2</v>
      </c>
      <c r="G50" s="200" t="s">
        <v>80</v>
      </c>
      <c r="H50" s="193">
        <v>21</v>
      </c>
      <c r="I50" s="201"/>
      <c r="J50" s="201"/>
      <c r="K50" s="201"/>
    </row>
    <row r="51" spans="1:12" hidden="1" collapsed="1">
      <c r="A51" s="195">
        <v>2</v>
      </c>
      <c r="B51" s="195">
        <v>5</v>
      </c>
      <c r="C51" s="195">
        <v>2</v>
      </c>
      <c r="D51" s="195"/>
      <c r="E51" s="195"/>
      <c r="F51" s="195"/>
      <c r="G51" s="200" t="s">
        <v>81</v>
      </c>
      <c r="H51" s="193">
        <v>22</v>
      </c>
      <c r="I51" s="201">
        <f>I52+I53</f>
        <v>0</v>
      </c>
      <c r="J51" s="201">
        <f>J52+J53</f>
        <v>0</v>
      </c>
      <c r="K51" s="201">
        <f>K52+K53</f>
        <v>0</v>
      </c>
    </row>
    <row r="52" spans="1:12" ht="24" hidden="1" customHeight="1" collapsed="1">
      <c r="A52" s="195">
        <v>2</v>
      </c>
      <c r="B52" s="195">
        <v>5</v>
      </c>
      <c r="C52" s="195">
        <v>2</v>
      </c>
      <c r="D52" s="195">
        <v>1</v>
      </c>
      <c r="E52" s="195">
        <v>1</v>
      </c>
      <c r="F52" s="195">
        <v>1</v>
      </c>
      <c r="G52" s="200" t="s">
        <v>82</v>
      </c>
      <c r="H52" s="193">
        <v>23</v>
      </c>
      <c r="I52" s="201"/>
      <c r="J52" s="201"/>
      <c r="K52" s="201"/>
      <c r="L52"/>
    </row>
    <row r="53" spans="1:12" ht="24" hidden="1" customHeight="1" collapsed="1">
      <c r="A53" s="195">
        <v>2</v>
      </c>
      <c r="B53" s="195">
        <v>5</v>
      </c>
      <c r="C53" s="195">
        <v>2</v>
      </c>
      <c r="D53" s="195">
        <v>1</v>
      </c>
      <c r="E53" s="195">
        <v>1</v>
      </c>
      <c r="F53" s="195">
        <v>2</v>
      </c>
      <c r="G53" s="200" t="s">
        <v>309</v>
      </c>
      <c r="H53" s="193">
        <v>24</v>
      </c>
      <c r="I53" s="201"/>
      <c r="J53" s="201"/>
      <c r="K53" s="201"/>
      <c r="L53"/>
    </row>
    <row r="54" spans="1:12" hidden="1" collapsed="1">
      <c r="A54" s="195">
        <v>2</v>
      </c>
      <c r="B54" s="195">
        <v>5</v>
      </c>
      <c r="C54" s="195">
        <v>3</v>
      </c>
      <c r="D54" s="195"/>
      <c r="E54" s="195"/>
      <c r="F54" s="195"/>
      <c r="G54" s="200" t="s">
        <v>84</v>
      </c>
      <c r="H54" s="193">
        <v>25</v>
      </c>
      <c r="I54" s="201">
        <f>I55+I56+I57+I58</f>
        <v>0</v>
      </c>
      <c r="J54" s="201">
        <f>J55+J56+J57+J58</f>
        <v>0</v>
      </c>
      <c r="K54" s="201">
        <f>K55+K56+K57+K58</f>
        <v>0</v>
      </c>
    </row>
    <row r="55" spans="1:12" ht="24" hidden="1" customHeight="1" collapsed="1">
      <c r="A55" s="195">
        <v>2</v>
      </c>
      <c r="B55" s="195">
        <v>5</v>
      </c>
      <c r="C55" s="195">
        <v>3</v>
      </c>
      <c r="D55" s="195">
        <v>1</v>
      </c>
      <c r="E55" s="195">
        <v>1</v>
      </c>
      <c r="F55" s="195">
        <v>1</v>
      </c>
      <c r="G55" s="200" t="s">
        <v>85</v>
      </c>
      <c r="H55" s="193">
        <v>26</v>
      </c>
      <c r="I55" s="201"/>
      <c r="J55" s="201"/>
      <c r="K55" s="201"/>
      <c r="L55"/>
    </row>
    <row r="56" spans="1:12" hidden="1" collapsed="1">
      <c r="A56" s="195">
        <v>2</v>
      </c>
      <c r="B56" s="195">
        <v>5</v>
      </c>
      <c r="C56" s="195">
        <v>3</v>
      </c>
      <c r="D56" s="195">
        <v>1</v>
      </c>
      <c r="E56" s="195">
        <v>1</v>
      </c>
      <c r="F56" s="195">
        <v>2</v>
      </c>
      <c r="G56" s="200" t="s">
        <v>86</v>
      </c>
      <c r="H56" s="193">
        <v>27</v>
      </c>
      <c r="I56" s="201"/>
      <c r="J56" s="201"/>
      <c r="K56" s="201"/>
    </row>
    <row r="57" spans="1:12" ht="24" hidden="1" customHeight="1" collapsed="1">
      <c r="A57" s="195">
        <v>2</v>
      </c>
      <c r="B57" s="195">
        <v>5</v>
      </c>
      <c r="C57" s="195">
        <v>3</v>
      </c>
      <c r="D57" s="195">
        <v>2</v>
      </c>
      <c r="E57" s="195">
        <v>1</v>
      </c>
      <c r="F57" s="195">
        <v>1</v>
      </c>
      <c r="G57" s="203" t="s">
        <v>87</v>
      </c>
      <c r="H57" s="193">
        <v>28</v>
      </c>
      <c r="I57" s="201"/>
      <c r="J57" s="201"/>
      <c r="K57" s="201"/>
      <c r="L57"/>
    </row>
    <row r="58" spans="1:12" hidden="1" collapsed="1">
      <c r="A58" s="195">
        <v>2</v>
      </c>
      <c r="B58" s="195">
        <v>5</v>
      </c>
      <c r="C58" s="195">
        <v>3</v>
      </c>
      <c r="D58" s="195">
        <v>2</v>
      </c>
      <c r="E58" s="195">
        <v>1</v>
      </c>
      <c r="F58" s="195">
        <v>2</v>
      </c>
      <c r="G58" s="203" t="s">
        <v>88</v>
      </c>
      <c r="H58" s="193">
        <v>29</v>
      </c>
      <c r="I58" s="201"/>
      <c r="J58" s="201"/>
      <c r="K58" s="201"/>
    </row>
    <row r="59" spans="1:12" hidden="1" collapsed="1">
      <c r="A59" s="194">
        <v>2</v>
      </c>
      <c r="B59" s="194">
        <v>6</v>
      </c>
      <c r="C59" s="194"/>
      <c r="D59" s="194"/>
      <c r="E59" s="194"/>
      <c r="F59" s="194"/>
      <c r="G59" s="199" t="s">
        <v>89</v>
      </c>
      <c r="H59" s="197">
        <v>30</v>
      </c>
      <c r="I59" s="198">
        <f>I60+I61+I62+I63+I64+I65</f>
        <v>0</v>
      </c>
      <c r="J59" s="198">
        <f>J60+J61+J62+J63+J64+J65</f>
        <v>0</v>
      </c>
      <c r="K59" s="198">
        <f>K60+K61+K62+K63+K64+K65</f>
        <v>0</v>
      </c>
    </row>
    <row r="60" spans="1:12" hidden="1" collapsed="1">
      <c r="A60" s="195">
        <v>2</v>
      </c>
      <c r="B60" s="195">
        <v>6</v>
      </c>
      <c r="C60" s="195">
        <v>1</v>
      </c>
      <c r="D60" s="195"/>
      <c r="E60" s="195"/>
      <c r="F60" s="195"/>
      <c r="G60" s="200" t="s">
        <v>310</v>
      </c>
      <c r="H60" s="193">
        <v>31</v>
      </c>
      <c r="I60" s="201"/>
      <c r="J60" s="201"/>
      <c r="K60" s="201"/>
    </row>
    <row r="61" spans="1:12" hidden="1" collapsed="1">
      <c r="A61" s="195">
        <v>2</v>
      </c>
      <c r="B61" s="195">
        <v>6</v>
      </c>
      <c r="C61" s="195">
        <v>2</v>
      </c>
      <c r="D61" s="195"/>
      <c r="E61" s="195"/>
      <c r="F61" s="195"/>
      <c r="G61" s="200" t="s">
        <v>311</v>
      </c>
      <c r="H61" s="193">
        <v>32</v>
      </c>
      <c r="I61" s="201"/>
      <c r="J61" s="201"/>
      <c r="K61" s="201"/>
    </row>
    <row r="62" spans="1:12" hidden="1" collapsed="1">
      <c r="A62" s="195">
        <v>2</v>
      </c>
      <c r="B62" s="195">
        <v>6</v>
      </c>
      <c r="C62" s="195">
        <v>3</v>
      </c>
      <c r="D62" s="195"/>
      <c r="E62" s="195"/>
      <c r="F62" s="195"/>
      <c r="G62" s="200" t="s">
        <v>312</v>
      </c>
      <c r="H62" s="193">
        <v>33</v>
      </c>
      <c r="I62" s="201"/>
      <c r="J62" s="201"/>
      <c r="K62" s="201"/>
    </row>
    <row r="63" spans="1:12" ht="24" hidden="1" customHeight="1" collapsed="1">
      <c r="A63" s="195">
        <v>2</v>
      </c>
      <c r="B63" s="195">
        <v>6</v>
      </c>
      <c r="C63" s="195">
        <v>4</v>
      </c>
      <c r="D63" s="195"/>
      <c r="E63" s="195"/>
      <c r="F63" s="195"/>
      <c r="G63" s="200" t="s">
        <v>95</v>
      </c>
      <c r="H63" s="193">
        <v>34</v>
      </c>
      <c r="I63" s="201"/>
      <c r="J63" s="201"/>
      <c r="K63" s="201"/>
      <c r="L63"/>
    </row>
    <row r="64" spans="1:12" ht="24" hidden="1" customHeight="1" collapsed="1">
      <c r="A64" s="195">
        <v>2</v>
      </c>
      <c r="B64" s="195">
        <v>6</v>
      </c>
      <c r="C64" s="195">
        <v>5</v>
      </c>
      <c r="D64" s="195"/>
      <c r="E64" s="195"/>
      <c r="F64" s="195"/>
      <c r="G64" s="200" t="s">
        <v>97</v>
      </c>
      <c r="H64" s="193">
        <v>35</v>
      </c>
      <c r="I64" s="201"/>
      <c r="J64" s="201"/>
      <c r="K64" s="201"/>
      <c r="L64"/>
    </row>
    <row r="65" spans="1:12" hidden="1" collapsed="1">
      <c r="A65" s="195">
        <v>2</v>
      </c>
      <c r="B65" s="195">
        <v>6</v>
      </c>
      <c r="C65" s="195">
        <v>6</v>
      </c>
      <c r="D65" s="195"/>
      <c r="E65" s="195"/>
      <c r="F65" s="195"/>
      <c r="G65" s="200" t="s">
        <v>98</v>
      </c>
      <c r="H65" s="193">
        <v>36</v>
      </c>
      <c r="I65" s="201"/>
      <c r="J65" s="201"/>
      <c r="K65" s="201"/>
    </row>
    <row r="66" spans="1:12">
      <c r="A66" s="194">
        <v>2</v>
      </c>
      <c r="B66" s="194">
        <v>7</v>
      </c>
      <c r="C66" s="195"/>
      <c r="D66" s="195"/>
      <c r="E66" s="195"/>
      <c r="F66" s="195"/>
      <c r="G66" s="199" t="s">
        <v>99</v>
      </c>
      <c r="H66" s="197">
        <v>37</v>
      </c>
      <c r="I66" s="198">
        <f>I67+I70+I74</f>
        <v>0</v>
      </c>
      <c r="J66" s="198">
        <f>J67+J70+J74</f>
        <v>1230.69</v>
      </c>
      <c r="K66" s="198">
        <f>K67+K70+K74</f>
        <v>0</v>
      </c>
    </row>
    <row r="67" spans="1:12" hidden="1" collapsed="1">
      <c r="A67" s="195">
        <v>2</v>
      </c>
      <c r="B67" s="195">
        <v>7</v>
      </c>
      <c r="C67" s="195">
        <v>1</v>
      </c>
      <c r="D67" s="195"/>
      <c r="E67" s="195"/>
      <c r="F67" s="195"/>
      <c r="G67" s="204" t="s">
        <v>313</v>
      </c>
      <c r="H67" s="193">
        <v>38</v>
      </c>
      <c r="I67" s="201">
        <f>I68+I69</f>
        <v>0</v>
      </c>
      <c r="J67" s="201">
        <f>J68+J69</f>
        <v>0</v>
      </c>
      <c r="K67" s="201">
        <f>K68+K69</f>
        <v>0</v>
      </c>
    </row>
    <row r="68" spans="1:12" hidden="1" collapsed="1">
      <c r="A68" s="195">
        <v>2</v>
      </c>
      <c r="B68" s="195">
        <v>7</v>
      </c>
      <c r="C68" s="195">
        <v>1</v>
      </c>
      <c r="D68" s="195">
        <v>1</v>
      </c>
      <c r="E68" s="195">
        <v>1</v>
      </c>
      <c r="F68" s="195">
        <v>1</v>
      </c>
      <c r="G68" s="204" t="s">
        <v>101</v>
      </c>
      <c r="H68" s="193">
        <v>39</v>
      </c>
      <c r="I68" s="201"/>
      <c r="J68" s="201"/>
      <c r="K68" s="201"/>
    </row>
    <row r="69" spans="1:12" hidden="1" collapsed="1">
      <c r="A69" s="195">
        <v>2</v>
      </c>
      <c r="B69" s="195">
        <v>7</v>
      </c>
      <c r="C69" s="195">
        <v>1</v>
      </c>
      <c r="D69" s="195">
        <v>1</v>
      </c>
      <c r="E69" s="195">
        <v>1</v>
      </c>
      <c r="F69" s="195">
        <v>2</v>
      </c>
      <c r="G69" s="204" t="s">
        <v>102</v>
      </c>
      <c r="H69" s="193">
        <v>40</v>
      </c>
      <c r="I69" s="201"/>
      <c r="J69" s="201"/>
      <c r="K69" s="201"/>
    </row>
    <row r="70" spans="1:12" ht="24" hidden="1" customHeight="1" collapsed="1">
      <c r="A70" s="195">
        <v>2</v>
      </c>
      <c r="B70" s="195">
        <v>7</v>
      </c>
      <c r="C70" s="195">
        <v>2</v>
      </c>
      <c r="D70" s="195"/>
      <c r="E70" s="195"/>
      <c r="F70" s="195"/>
      <c r="G70" s="200" t="s">
        <v>314</v>
      </c>
      <c r="H70" s="193">
        <v>41</v>
      </c>
      <c r="I70" s="201">
        <f>I71+I72+I73</f>
        <v>0</v>
      </c>
      <c r="J70" s="201">
        <f>J71+J72+J73</f>
        <v>0</v>
      </c>
      <c r="K70" s="201">
        <f>K71+K72+K73</f>
        <v>0</v>
      </c>
      <c r="L70"/>
    </row>
    <row r="71" spans="1:12" hidden="1" collapsed="1">
      <c r="A71" s="195">
        <v>2</v>
      </c>
      <c r="B71" s="195">
        <v>7</v>
      </c>
      <c r="C71" s="195">
        <v>2</v>
      </c>
      <c r="D71" s="195">
        <v>1</v>
      </c>
      <c r="E71" s="195">
        <v>1</v>
      </c>
      <c r="F71" s="195">
        <v>1</v>
      </c>
      <c r="G71" s="200" t="s">
        <v>315</v>
      </c>
      <c r="H71" s="193">
        <v>42</v>
      </c>
      <c r="I71" s="201"/>
      <c r="J71" s="201"/>
      <c r="K71" s="201"/>
    </row>
    <row r="72" spans="1:12" hidden="1" collapsed="1">
      <c r="A72" s="195">
        <v>2</v>
      </c>
      <c r="B72" s="195">
        <v>7</v>
      </c>
      <c r="C72" s="195">
        <v>2</v>
      </c>
      <c r="D72" s="195">
        <v>1</v>
      </c>
      <c r="E72" s="195">
        <v>1</v>
      </c>
      <c r="F72" s="195">
        <v>2</v>
      </c>
      <c r="G72" s="200" t="s">
        <v>316</v>
      </c>
      <c r="H72" s="193">
        <v>43</v>
      </c>
      <c r="I72" s="201"/>
      <c r="J72" s="201"/>
      <c r="K72" s="201"/>
    </row>
    <row r="73" spans="1:12" hidden="1" collapsed="1">
      <c r="A73" s="195">
        <v>2</v>
      </c>
      <c r="B73" s="195">
        <v>7</v>
      </c>
      <c r="C73" s="195">
        <v>2</v>
      </c>
      <c r="D73" s="195">
        <v>2</v>
      </c>
      <c r="E73" s="195">
        <v>1</v>
      </c>
      <c r="F73" s="195">
        <v>1</v>
      </c>
      <c r="G73" s="200" t="s">
        <v>107</v>
      </c>
      <c r="H73" s="193">
        <v>44</v>
      </c>
      <c r="I73" s="201"/>
      <c r="J73" s="201"/>
      <c r="K73" s="201"/>
    </row>
    <row r="74" spans="1:12">
      <c r="A74" s="195">
        <v>2</v>
      </c>
      <c r="B74" s="195">
        <v>7</v>
      </c>
      <c r="C74" s="195">
        <v>3</v>
      </c>
      <c r="D74" s="195"/>
      <c r="E74" s="195"/>
      <c r="F74" s="195"/>
      <c r="G74" s="200" t="s">
        <v>108</v>
      </c>
      <c r="H74" s="193">
        <v>45</v>
      </c>
      <c r="I74" s="201"/>
      <c r="J74" s="201">
        <v>1230.69</v>
      </c>
      <c r="K74" s="201"/>
    </row>
    <row r="75" spans="1:12" hidden="1" collapsed="1">
      <c r="A75" s="194">
        <v>2</v>
      </c>
      <c r="B75" s="194">
        <v>8</v>
      </c>
      <c r="C75" s="194"/>
      <c r="D75" s="194"/>
      <c r="E75" s="194"/>
      <c r="F75" s="194"/>
      <c r="G75" s="199" t="s">
        <v>317</v>
      </c>
      <c r="H75" s="197">
        <v>46</v>
      </c>
      <c r="I75" s="198">
        <f>I76+I80</f>
        <v>0</v>
      </c>
      <c r="J75" s="198">
        <f>J76+J80</f>
        <v>0</v>
      </c>
      <c r="K75" s="198">
        <f>K76+K80</f>
        <v>0</v>
      </c>
    </row>
    <row r="76" spans="1:12" hidden="1" collapsed="1">
      <c r="A76" s="195">
        <v>2</v>
      </c>
      <c r="B76" s="195">
        <v>8</v>
      </c>
      <c r="C76" s="195">
        <v>1</v>
      </c>
      <c r="D76" s="195">
        <v>1</v>
      </c>
      <c r="E76" s="195"/>
      <c r="F76" s="195"/>
      <c r="G76" s="200" t="s">
        <v>112</v>
      </c>
      <c r="H76" s="193">
        <v>47</v>
      </c>
      <c r="I76" s="201">
        <f>I77+I78+I79</f>
        <v>0</v>
      </c>
      <c r="J76" s="201">
        <f>J77+J78+J79</f>
        <v>0</v>
      </c>
      <c r="K76" s="201">
        <f>K77+K78+K79</f>
        <v>0</v>
      </c>
    </row>
    <row r="77" spans="1:12" hidden="1" collapsed="1">
      <c r="A77" s="195">
        <v>2</v>
      </c>
      <c r="B77" s="195">
        <v>8</v>
      </c>
      <c r="C77" s="195">
        <v>1</v>
      </c>
      <c r="D77" s="195">
        <v>1</v>
      </c>
      <c r="E77" s="195">
        <v>1</v>
      </c>
      <c r="F77" s="195">
        <v>1</v>
      </c>
      <c r="G77" s="200" t="s">
        <v>318</v>
      </c>
      <c r="H77" s="193">
        <v>48</v>
      </c>
      <c r="I77" s="201"/>
      <c r="J77" s="201"/>
      <c r="K77" s="201"/>
    </row>
    <row r="78" spans="1:12" hidden="1" collapsed="1">
      <c r="A78" s="195">
        <v>2</v>
      </c>
      <c r="B78" s="195">
        <v>8</v>
      </c>
      <c r="C78" s="195">
        <v>1</v>
      </c>
      <c r="D78" s="195">
        <v>1</v>
      </c>
      <c r="E78" s="195">
        <v>1</v>
      </c>
      <c r="F78" s="195">
        <v>2</v>
      </c>
      <c r="G78" s="200" t="s">
        <v>319</v>
      </c>
      <c r="H78" s="193">
        <v>49</v>
      </c>
      <c r="I78" s="201"/>
      <c r="J78" s="201"/>
      <c r="K78" s="201"/>
    </row>
    <row r="79" spans="1:12" hidden="1" collapsed="1">
      <c r="A79" s="195">
        <v>2</v>
      </c>
      <c r="B79" s="195">
        <v>8</v>
      </c>
      <c r="C79" s="195">
        <v>1</v>
      </c>
      <c r="D79" s="195">
        <v>1</v>
      </c>
      <c r="E79" s="195">
        <v>1</v>
      </c>
      <c r="F79" s="195">
        <v>3</v>
      </c>
      <c r="G79" s="203" t="s">
        <v>115</v>
      </c>
      <c r="H79" s="193">
        <v>50</v>
      </c>
      <c r="I79" s="201"/>
      <c r="J79" s="201"/>
      <c r="K79" s="201"/>
    </row>
    <row r="80" spans="1:12" hidden="1" collapsed="1">
      <c r="A80" s="195">
        <v>2</v>
      </c>
      <c r="B80" s="195">
        <v>8</v>
      </c>
      <c r="C80" s="195">
        <v>1</v>
      </c>
      <c r="D80" s="195">
        <v>2</v>
      </c>
      <c r="E80" s="195"/>
      <c r="F80" s="195"/>
      <c r="G80" s="200" t="s">
        <v>116</v>
      </c>
      <c r="H80" s="193">
        <v>51</v>
      </c>
      <c r="I80" s="201"/>
      <c r="J80" s="201"/>
      <c r="K80" s="201"/>
    </row>
    <row r="81" spans="1:12" ht="36" hidden="1" customHeight="1" collapsed="1">
      <c r="A81" s="205">
        <v>2</v>
      </c>
      <c r="B81" s="205">
        <v>9</v>
      </c>
      <c r="C81" s="205"/>
      <c r="D81" s="205"/>
      <c r="E81" s="205"/>
      <c r="F81" s="205"/>
      <c r="G81" s="199" t="s">
        <v>320</v>
      </c>
      <c r="H81" s="197">
        <v>52</v>
      </c>
      <c r="I81" s="198"/>
      <c r="J81" s="198"/>
      <c r="K81" s="198"/>
      <c r="L81"/>
    </row>
    <row r="82" spans="1:12" ht="48" hidden="1" customHeight="1" collapsed="1">
      <c r="A82" s="194">
        <v>3</v>
      </c>
      <c r="B82" s="194"/>
      <c r="C82" s="194"/>
      <c r="D82" s="194"/>
      <c r="E82" s="194"/>
      <c r="F82" s="194"/>
      <c r="G82" s="199" t="s">
        <v>321</v>
      </c>
      <c r="H82" s="197">
        <v>53</v>
      </c>
      <c r="I82" s="198">
        <f>I83+I89+I90</f>
        <v>0</v>
      </c>
      <c r="J82" s="198">
        <f>J83+J89+J90</f>
        <v>0</v>
      </c>
      <c r="K82" s="198">
        <f>K83+K89+K90</f>
        <v>0</v>
      </c>
      <c r="L82"/>
    </row>
    <row r="83" spans="1:12" ht="24" hidden="1" customHeight="1" collapsed="1">
      <c r="A83" s="194">
        <v>3</v>
      </c>
      <c r="B83" s="194">
        <v>1</v>
      </c>
      <c r="C83" s="194"/>
      <c r="D83" s="194"/>
      <c r="E83" s="194"/>
      <c r="F83" s="194"/>
      <c r="G83" s="199" t="s">
        <v>130</v>
      </c>
      <c r="H83" s="197">
        <v>54</v>
      </c>
      <c r="I83" s="198">
        <f>I84+I85+I86+I87+I88</f>
        <v>0</v>
      </c>
      <c r="J83" s="198">
        <f>J84+J85+J86+J87+J88</f>
        <v>0</v>
      </c>
      <c r="K83" s="198">
        <f>K84+K85+K86+K87+K88</f>
        <v>0</v>
      </c>
      <c r="L83"/>
    </row>
    <row r="84" spans="1:12" ht="24" hidden="1" customHeight="1" collapsed="1">
      <c r="A84" s="206">
        <v>3</v>
      </c>
      <c r="B84" s="206">
        <v>1</v>
      </c>
      <c r="C84" s="206">
        <v>1</v>
      </c>
      <c r="D84" s="207"/>
      <c r="E84" s="207"/>
      <c r="F84" s="207"/>
      <c r="G84" s="200" t="s">
        <v>322</v>
      </c>
      <c r="H84" s="193">
        <v>55</v>
      </c>
      <c r="I84" s="201"/>
      <c r="J84" s="201"/>
      <c r="K84" s="201"/>
      <c r="L84"/>
    </row>
    <row r="85" spans="1:12" hidden="1" collapsed="1">
      <c r="A85" s="206">
        <v>3</v>
      </c>
      <c r="B85" s="206">
        <v>1</v>
      </c>
      <c r="C85" s="206">
        <v>2</v>
      </c>
      <c r="D85" s="206"/>
      <c r="E85" s="207"/>
      <c r="F85" s="207"/>
      <c r="G85" s="203" t="s">
        <v>147</v>
      </c>
      <c r="H85" s="193">
        <v>56</v>
      </c>
      <c r="I85" s="201"/>
      <c r="J85" s="201"/>
      <c r="K85" s="201"/>
    </row>
    <row r="86" spans="1:12" hidden="1" collapsed="1">
      <c r="A86" s="206">
        <v>3</v>
      </c>
      <c r="B86" s="206">
        <v>1</v>
      </c>
      <c r="C86" s="206">
        <v>3</v>
      </c>
      <c r="D86" s="206"/>
      <c r="E86" s="206"/>
      <c r="F86" s="206"/>
      <c r="G86" s="203" t="s">
        <v>152</v>
      </c>
      <c r="H86" s="193">
        <v>57</v>
      </c>
      <c r="I86" s="201"/>
      <c r="J86" s="201"/>
      <c r="K86" s="201"/>
    </row>
    <row r="87" spans="1:12" ht="24" hidden="1" customHeight="1" collapsed="1">
      <c r="A87" s="206">
        <v>3</v>
      </c>
      <c r="B87" s="206">
        <v>1</v>
      </c>
      <c r="C87" s="206">
        <v>4</v>
      </c>
      <c r="D87" s="206"/>
      <c r="E87" s="206"/>
      <c r="F87" s="206"/>
      <c r="G87" s="203" t="s">
        <v>161</v>
      </c>
      <c r="H87" s="193">
        <v>58</v>
      </c>
      <c r="I87" s="201"/>
      <c r="J87" s="201"/>
      <c r="K87" s="201"/>
      <c r="L87"/>
    </row>
    <row r="88" spans="1:12" ht="24" hidden="1" customHeight="1" collapsed="1">
      <c r="A88" s="206">
        <v>3</v>
      </c>
      <c r="B88" s="206">
        <v>1</v>
      </c>
      <c r="C88" s="206">
        <v>5</v>
      </c>
      <c r="D88" s="206"/>
      <c r="E88" s="206"/>
      <c r="F88" s="206"/>
      <c r="G88" s="203" t="s">
        <v>323</v>
      </c>
      <c r="H88" s="193">
        <v>59</v>
      </c>
      <c r="I88" s="201"/>
      <c r="J88" s="201"/>
      <c r="K88" s="201"/>
      <c r="L88"/>
    </row>
    <row r="89" spans="1:12" ht="36" hidden="1" customHeight="1" collapsed="1">
      <c r="A89" s="207">
        <v>3</v>
      </c>
      <c r="B89" s="207">
        <v>2</v>
      </c>
      <c r="C89" s="207"/>
      <c r="D89" s="207"/>
      <c r="E89" s="207"/>
      <c r="F89" s="207"/>
      <c r="G89" s="208" t="s">
        <v>166</v>
      </c>
      <c r="H89" s="197">
        <v>60</v>
      </c>
      <c r="I89" s="198"/>
      <c r="J89" s="198"/>
      <c r="K89" s="198"/>
      <c r="L89"/>
    </row>
    <row r="90" spans="1:12" ht="24" hidden="1" customHeight="1" collapsed="1">
      <c r="A90" s="207">
        <v>3</v>
      </c>
      <c r="B90" s="207">
        <v>3</v>
      </c>
      <c r="C90" s="207"/>
      <c r="D90" s="207"/>
      <c r="E90" s="207"/>
      <c r="F90" s="207"/>
      <c r="G90" s="208" t="s">
        <v>204</v>
      </c>
      <c r="H90" s="197">
        <v>61</v>
      </c>
      <c r="I90" s="198"/>
      <c r="J90" s="198"/>
      <c r="K90" s="198"/>
      <c r="L90"/>
    </row>
    <row r="91" spans="1:12">
      <c r="A91" s="194"/>
      <c r="B91" s="194"/>
      <c r="C91" s="194"/>
      <c r="D91" s="194"/>
      <c r="E91" s="194"/>
      <c r="F91" s="194"/>
      <c r="G91" s="199" t="s">
        <v>324</v>
      </c>
      <c r="H91" s="197">
        <v>62</v>
      </c>
      <c r="I91" s="198">
        <f>I30+I82</f>
        <v>7127.48</v>
      </c>
      <c r="J91" s="198">
        <f>J30+J82</f>
        <v>422746.09</v>
      </c>
      <c r="K91" s="198">
        <f>K30+K82</f>
        <v>0</v>
      </c>
    </row>
    <row r="92" spans="1:12">
      <c r="A92" s="209"/>
      <c r="B92" s="209"/>
      <c r="C92" s="209"/>
      <c r="D92" s="210"/>
      <c r="E92" s="210"/>
      <c r="F92" s="210"/>
      <c r="G92" s="210"/>
      <c r="H92" s="178"/>
      <c r="I92" s="211"/>
      <c r="J92" s="211"/>
      <c r="K92" s="212"/>
    </row>
    <row r="93" spans="1:12">
      <c r="A93" s="211" t="s">
        <v>325</v>
      </c>
      <c r="B93" s="174"/>
      <c r="C93" s="174"/>
      <c r="D93" s="174"/>
      <c r="E93" s="174"/>
      <c r="F93" s="174"/>
      <c r="G93" s="174"/>
      <c r="H93" s="213"/>
      <c r="I93" s="214"/>
      <c r="J93" s="174"/>
      <c r="K93" s="174"/>
    </row>
    <row r="94" spans="1:12">
      <c r="A94" s="215" t="s">
        <v>223</v>
      </c>
      <c r="B94" s="216"/>
      <c r="C94" s="216"/>
      <c r="D94" s="216"/>
      <c r="E94" s="216"/>
      <c r="F94" s="216"/>
      <c r="G94" s="216"/>
      <c r="H94" s="217"/>
      <c r="I94" s="170"/>
      <c r="J94" s="382" t="s">
        <v>224</v>
      </c>
      <c r="K94" s="382"/>
    </row>
    <row r="95" spans="1:12">
      <c r="A95" s="377" t="s">
        <v>326</v>
      </c>
      <c r="B95" s="381"/>
      <c r="C95" s="381"/>
      <c r="D95" s="381"/>
      <c r="E95" s="381"/>
      <c r="F95" s="381"/>
      <c r="G95" s="381"/>
      <c r="H95" s="218"/>
      <c r="I95" s="219" t="s">
        <v>226</v>
      </c>
      <c r="J95" s="385" t="s">
        <v>227</v>
      </c>
      <c r="K95" s="385"/>
    </row>
    <row r="96" spans="1:12">
      <c r="A96" s="211"/>
      <c r="B96" s="211"/>
      <c r="C96" s="220"/>
      <c r="D96" s="211"/>
      <c r="E96" s="211"/>
      <c r="F96" s="380"/>
      <c r="G96" s="381"/>
      <c r="H96" s="218"/>
      <c r="I96" s="221"/>
      <c r="J96" s="222"/>
      <c r="K96" s="222"/>
    </row>
    <row r="97" spans="1:11">
      <c r="A97" s="216" t="s">
        <v>228</v>
      </c>
      <c r="B97" s="216"/>
      <c r="C97" s="216"/>
      <c r="D97" s="216"/>
      <c r="E97" s="216"/>
      <c r="F97" s="216"/>
      <c r="G97" s="216"/>
      <c r="H97" s="218"/>
      <c r="I97" s="170"/>
      <c r="J97" s="382" t="s">
        <v>229</v>
      </c>
      <c r="K97" s="382"/>
    </row>
    <row r="98" spans="1:11" ht="30" customHeight="1">
      <c r="A98" s="383" t="s">
        <v>327</v>
      </c>
      <c r="B98" s="384"/>
      <c r="C98" s="384"/>
      <c r="D98" s="384"/>
      <c r="E98" s="384"/>
      <c r="F98" s="384"/>
      <c r="G98" s="384"/>
      <c r="H98" s="217"/>
      <c r="I98" s="219" t="s">
        <v>226</v>
      </c>
      <c r="J98" s="385" t="s">
        <v>227</v>
      </c>
      <c r="K98" s="385"/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5C7D-7C74-4CDC-834C-D3999087F019}">
  <sheetPr>
    <pageSetUpPr fitToPage="1"/>
  </sheetPr>
  <dimension ref="A2:H50"/>
  <sheetViews>
    <sheetView topLeftCell="A31" workbookViewId="0">
      <selection activeCell="O11" sqref="O11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6" width="8.42578125" customWidth="1"/>
    <col min="7" max="7" width="7.85546875" customWidth="1"/>
    <col min="8" max="8" width="8.28515625" customWidth="1"/>
  </cols>
  <sheetData>
    <row r="2" spans="1:8">
      <c r="E2" s="396" t="s">
        <v>328</v>
      </c>
      <c r="F2" s="396"/>
      <c r="G2" s="396"/>
      <c r="H2" s="396"/>
    </row>
    <row r="3" spans="1:8">
      <c r="A3" s="225"/>
      <c r="E3" s="396" t="s">
        <v>329</v>
      </c>
      <c r="F3" s="396"/>
      <c r="G3" s="396"/>
      <c r="H3" s="396"/>
    </row>
    <row r="4" spans="1:8">
      <c r="E4" s="396" t="s">
        <v>330</v>
      </c>
      <c r="F4" s="396"/>
      <c r="G4" s="396"/>
      <c r="H4" s="396"/>
    </row>
    <row r="5" spans="1:8">
      <c r="E5" s="396" t="s">
        <v>331</v>
      </c>
      <c r="F5" s="396"/>
      <c r="G5" s="396"/>
      <c r="H5" s="396"/>
    </row>
    <row r="6" spans="1:8">
      <c r="E6" s="396" t="s">
        <v>332</v>
      </c>
      <c r="F6" s="396"/>
      <c r="G6" s="396"/>
      <c r="H6" s="396"/>
    </row>
    <row r="7" spans="1:8">
      <c r="F7" s="226"/>
      <c r="G7" s="226"/>
      <c r="H7" s="226"/>
    </row>
    <row r="8" spans="1:8">
      <c r="B8" s="227" t="s">
        <v>333</v>
      </c>
    </row>
    <row r="9" spans="1:8">
      <c r="A9" s="394" t="s">
        <v>265</v>
      </c>
      <c r="B9" s="395"/>
      <c r="C9" s="394"/>
      <c r="D9" s="394"/>
      <c r="E9" s="228"/>
      <c r="F9" s="228"/>
      <c r="G9" s="228"/>
      <c r="H9" s="228"/>
    </row>
    <row r="11" spans="1:8" ht="15" customHeight="1">
      <c r="A11" s="397" t="s">
        <v>334</v>
      </c>
      <c r="B11" s="397"/>
      <c r="C11" s="397"/>
      <c r="D11" s="397"/>
      <c r="E11" s="397"/>
      <c r="F11" s="397"/>
      <c r="G11" s="397"/>
      <c r="H11" s="397"/>
    </row>
    <row r="12" spans="1:8">
      <c r="B12" s="225"/>
      <c r="C12" s="225"/>
      <c r="D12" s="225"/>
      <c r="E12" s="225"/>
      <c r="F12" s="225"/>
      <c r="G12" s="225"/>
      <c r="H12" s="225"/>
    </row>
    <row r="13" spans="1:8">
      <c r="F13" s="398" t="s">
        <v>335</v>
      </c>
      <c r="G13" s="398"/>
      <c r="H13" s="398"/>
    </row>
    <row r="14" spans="1:8">
      <c r="C14" s="399"/>
      <c r="D14" s="399"/>
      <c r="E14" s="399"/>
      <c r="F14" s="225"/>
      <c r="G14" s="400" t="s">
        <v>336</v>
      </c>
      <c r="H14" s="400"/>
    </row>
    <row r="15" spans="1:8" ht="12.75" customHeight="1">
      <c r="A15" s="401" t="s">
        <v>26</v>
      </c>
      <c r="B15" s="401" t="s">
        <v>27</v>
      </c>
      <c r="C15" s="404" t="s">
        <v>337</v>
      </c>
      <c r="D15" s="407" t="s">
        <v>298</v>
      </c>
      <c r="E15" s="407"/>
      <c r="F15" s="407"/>
      <c r="G15" s="407"/>
      <c r="H15" s="407"/>
    </row>
    <row r="16" spans="1:8" ht="12.75" customHeight="1">
      <c r="A16" s="402"/>
      <c r="B16" s="402"/>
      <c r="C16" s="405"/>
      <c r="D16" s="408" t="s">
        <v>338</v>
      </c>
      <c r="E16" s="408" t="s">
        <v>339</v>
      </c>
      <c r="F16" s="408" t="s">
        <v>340</v>
      </c>
      <c r="G16" s="408" t="s">
        <v>341</v>
      </c>
      <c r="H16" s="408" t="s">
        <v>342</v>
      </c>
    </row>
    <row r="17" spans="1:8">
      <c r="A17" s="402"/>
      <c r="B17" s="402"/>
      <c r="C17" s="405"/>
      <c r="D17" s="408"/>
      <c r="E17" s="408"/>
      <c r="F17" s="408"/>
      <c r="G17" s="408"/>
      <c r="H17" s="409"/>
    </row>
    <row r="18" spans="1:8" ht="40.5" customHeight="1">
      <c r="A18" s="402"/>
      <c r="B18" s="402"/>
      <c r="C18" s="405"/>
      <c r="D18" s="408"/>
      <c r="E18" s="408"/>
      <c r="F18" s="408"/>
      <c r="G18" s="408"/>
      <c r="H18" s="409"/>
    </row>
    <row r="19" spans="1:8" ht="10.5" customHeight="1">
      <c r="A19" s="403"/>
      <c r="B19" s="403"/>
      <c r="C19" s="406"/>
      <c r="D19" s="229" t="s">
        <v>232</v>
      </c>
      <c r="E19" s="229" t="s">
        <v>254</v>
      </c>
      <c r="F19" s="229" t="s">
        <v>250</v>
      </c>
      <c r="G19" s="229" t="s">
        <v>258</v>
      </c>
      <c r="H19" s="230" t="s">
        <v>262</v>
      </c>
    </row>
    <row r="20" spans="1:8" ht="14.1" customHeight="1">
      <c r="A20" s="231" t="s">
        <v>343</v>
      </c>
      <c r="B20" s="232" t="s">
        <v>39</v>
      </c>
      <c r="C20" s="233">
        <f t="shared" ref="C20:C31" si="0">(D20+E20+F20+G20+H20)</f>
        <v>408459.12999999995</v>
      </c>
      <c r="D20" s="234">
        <v>51661.81</v>
      </c>
      <c r="E20" s="234">
        <v>1582.86</v>
      </c>
      <c r="F20" s="234">
        <v>354175.47</v>
      </c>
      <c r="G20" s="234">
        <v>1038.99</v>
      </c>
      <c r="H20" s="234"/>
    </row>
    <row r="21" spans="1:8" ht="14.1" customHeight="1">
      <c r="A21" s="231"/>
      <c r="B21" s="232" t="s">
        <v>344</v>
      </c>
      <c r="C21" s="233"/>
      <c r="D21" s="231"/>
      <c r="E21" s="231"/>
      <c r="F21" s="231"/>
      <c r="G21" s="231"/>
      <c r="H21" s="231"/>
    </row>
    <row r="22" spans="1:8" ht="14.1" customHeight="1">
      <c r="A22" s="231"/>
      <c r="B22" s="232" t="s">
        <v>345</v>
      </c>
      <c r="C22" s="235">
        <f t="shared" si="0"/>
        <v>80273.599999999991</v>
      </c>
      <c r="D22" s="236">
        <f>7091.32-7.92</f>
        <v>7083.4</v>
      </c>
      <c r="E22" s="236">
        <v>253.97</v>
      </c>
      <c r="F22" s="236">
        <f>72928.31</f>
        <v>72928.31</v>
      </c>
      <c r="G22" s="236">
        <v>7.92</v>
      </c>
      <c r="H22" s="231"/>
    </row>
    <row r="23" spans="1:8" ht="14.1" customHeight="1">
      <c r="A23" s="231" t="s">
        <v>346</v>
      </c>
      <c r="B23" s="232" t="s">
        <v>347</v>
      </c>
      <c r="C23" s="235">
        <f t="shared" si="0"/>
        <v>7381.49</v>
      </c>
      <c r="D23" s="236">
        <v>1258.54</v>
      </c>
      <c r="E23" s="236">
        <v>22.95</v>
      </c>
      <c r="F23" s="236">
        <v>6100</v>
      </c>
      <c r="G23" s="236">
        <v>0</v>
      </c>
      <c r="H23" s="231"/>
    </row>
    <row r="24" spans="1:8" ht="14.1" customHeight="1">
      <c r="A24" s="231" t="s">
        <v>348</v>
      </c>
      <c r="B24" s="232" t="s">
        <v>349</v>
      </c>
      <c r="C24" s="233">
        <f t="shared" si="0"/>
        <v>5674.7800000000007</v>
      </c>
      <c r="D24" s="231">
        <f>(D25+D26+D27+D28+D29+D30+D31+D32+D37+D38+D39)</f>
        <v>1759.6599999999999</v>
      </c>
      <c r="E24" s="231">
        <f t="shared" ref="E24:H24" si="1">(E25+E26+E27+E28+E29+E30+E31+E32+E37+E38+E39)</f>
        <v>0</v>
      </c>
      <c r="F24" s="231">
        <f t="shared" si="1"/>
        <v>43.84</v>
      </c>
      <c r="G24" s="231">
        <f t="shared" si="1"/>
        <v>1395.92</v>
      </c>
      <c r="H24" s="231">
        <f t="shared" si="1"/>
        <v>2475.36</v>
      </c>
    </row>
    <row r="25" spans="1:8" ht="14.1" customHeight="1">
      <c r="A25" s="231" t="s">
        <v>350</v>
      </c>
      <c r="B25" s="237" t="s">
        <v>44</v>
      </c>
      <c r="C25" s="233">
        <f t="shared" si="0"/>
        <v>1264.95</v>
      </c>
      <c r="D25" s="231"/>
      <c r="E25" s="231"/>
      <c r="F25" s="231"/>
      <c r="G25" s="231">
        <v>1264.95</v>
      </c>
      <c r="H25" s="231"/>
    </row>
    <row r="26" spans="1:8" ht="24.75" customHeight="1">
      <c r="A26" s="231" t="s">
        <v>351</v>
      </c>
      <c r="B26" s="237" t="s">
        <v>45</v>
      </c>
      <c r="C26" s="233">
        <f t="shared" si="0"/>
        <v>0</v>
      </c>
      <c r="D26" s="231"/>
      <c r="E26" s="231"/>
      <c r="F26" s="231"/>
      <c r="G26" s="231"/>
      <c r="H26" s="231"/>
    </row>
    <row r="27" spans="1:8" ht="14.1" customHeight="1">
      <c r="A27" s="231" t="s">
        <v>352</v>
      </c>
      <c r="B27" s="237" t="s">
        <v>353</v>
      </c>
      <c r="C27" s="233">
        <f t="shared" si="0"/>
        <v>119.65</v>
      </c>
      <c r="D27" s="231">
        <v>119.65</v>
      </c>
      <c r="E27" s="231"/>
      <c r="F27" s="231"/>
      <c r="G27" s="231"/>
      <c r="H27" s="231"/>
    </row>
    <row r="28" spans="1:8" ht="24.75" customHeight="1">
      <c r="A28" s="231" t="s">
        <v>354</v>
      </c>
      <c r="B28" s="237" t="s">
        <v>355</v>
      </c>
      <c r="C28" s="233">
        <f t="shared" si="0"/>
        <v>33.9</v>
      </c>
      <c r="D28" s="231">
        <v>33.9</v>
      </c>
      <c r="E28" s="231"/>
      <c r="F28" s="231"/>
      <c r="G28" s="231"/>
      <c r="H28" s="231"/>
    </row>
    <row r="29" spans="1:8" ht="14.1" customHeight="1">
      <c r="A29" s="231" t="s">
        <v>356</v>
      </c>
      <c r="B29" s="237" t="s">
        <v>357</v>
      </c>
      <c r="C29" s="233">
        <f t="shared" si="0"/>
        <v>75</v>
      </c>
      <c r="D29" s="231">
        <v>75</v>
      </c>
      <c r="E29" s="231"/>
      <c r="F29" s="231"/>
      <c r="G29" s="231"/>
      <c r="H29" s="231"/>
    </row>
    <row r="30" spans="1:8" ht="14.1" customHeight="1">
      <c r="A30" s="231" t="s">
        <v>358</v>
      </c>
      <c r="B30" s="237" t="s">
        <v>359</v>
      </c>
      <c r="C30" s="233">
        <f t="shared" si="0"/>
        <v>3157.27</v>
      </c>
      <c r="D30" s="231">
        <v>681.91</v>
      </c>
      <c r="E30" s="231"/>
      <c r="F30" s="231"/>
      <c r="G30" s="231"/>
      <c r="H30" s="231">
        <v>2475.36</v>
      </c>
    </row>
    <row r="31" spans="1:8" ht="14.1" customHeight="1">
      <c r="A31" s="231" t="s">
        <v>360</v>
      </c>
      <c r="B31" s="237" t="s">
        <v>361</v>
      </c>
      <c r="C31" s="233">
        <f t="shared" si="0"/>
        <v>92.84</v>
      </c>
      <c r="D31" s="231">
        <v>49</v>
      </c>
      <c r="E31" s="231"/>
      <c r="F31" s="231">
        <v>43.84</v>
      </c>
      <c r="G31" s="231"/>
      <c r="H31" s="231"/>
    </row>
    <row r="32" spans="1:8" ht="14.1" customHeight="1">
      <c r="A32" s="231" t="s">
        <v>362</v>
      </c>
      <c r="B32" s="237" t="s">
        <v>55</v>
      </c>
      <c r="C32" s="233">
        <f>(D32+E32+F32+G32+H32)</f>
        <v>484.81999999999994</v>
      </c>
      <c r="D32" s="231">
        <f>(D34+D35+D36)</f>
        <v>484.81999999999994</v>
      </c>
      <c r="E32" s="231">
        <f t="shared" ref="E32:H32" si="2">(E34+E35+E36)</f>
        <v>0</v>
      </c>
      <c r="F32" s="231">
        <f t="shared" si="2"/>
        <v>0</v>
      </c>
      <c r="G32" s="231">
        <f t="shared" si="2"/>
        <v>0</v>
      </c>
      <c r="H32" s="231">
        <f t="shared" si="2"/>
        <v>0</v>
      </c>
    </row>
    <row r="33" spans="1:8" ht="14.1" customHeight="1">
      <c r="A33" s="231"/>
      <c r="B33" s="232" t="s">
        <v>344</v>
      </c>
      <c r="C33" s="233"/>
      <c r="D33" s="231"/>
      <c r="E33" s="231"/>
      <c r="F33" s="231"/>
      <c r="G33" s="231"/>
      <c r="H33" s="231"/>
    </row>
    <row r="34" spans="1:8" ht="14.1" customHeight="1">
      <c r="A34" s="231"/>
      <c r="B34" s="237" t="s">
        <v>363</v>
      </c>
      <c r="C34" s="233">
        <f t="shared" ref="C34:C43" si="3">(D34+E34+F34+G34+H34)</f>
        <v>161.35</v>
      </c>
      <c r="D34" s="231">
        <v>161.35</v>
      </c>
      <c r="E34" s="231"/>
      <c r="F34" s="231"/>
      <c r="G34" s="231"/>
      <c r="H34" s="231"/>
    </row>
    <row r="35" spans="1:8" ht="14.1" customHeight="1">
      <c r="A35" s="231"/>
      <c r="B35" s="237" t="s">
        <v>364</v>
      </c>
      <c r="C35" s="233">
        <f t="shared" si="3"/>
        <v>275.07</v>
      </c>
      <c r="D35" s="231">
        <v>275.07</v>
      </c>
      <c r="E35" s="231"/>
      <c r="F35" s="231"/>
      <c r="G35" s="231"/>
      <c r="H35" s="231"/>
    </row>
    <row r="36" spans="1:8" ht="14.1" customHeight="1">
      <c r="A36" s="231"/>
      <c r="B36" s="237" t="s">
        <v>365</v>
      </c>
      <c r="C36" s="233">
        <f t="shared" si="3"/>
        <v>48.4</v>
      </c>
      <c r="D36" s="231">
        <v>48.4</v>
      </c>
      <c r="E36" s="231"/>
      <c r="F36" s="231"/>
      <c r="G36" s="231"/>
      <c r="H36" s="231"/>
    </row>
    <row r="37" spans="1:8" ht="26.25" customHeight="1">
      <c r="A37" s="231" t="s">
        <v>366</v>
      </c>
      <c r="B37" s="237" t="s">
        <v>56</v>
      </c>
      <c r="C37" s="233">
        <f t="shared" si="3"/>
        <v>0</v>
      </c>
      <c r="D37" s="231"/>
      <c r="E37" s="231"/>
      <c r="F37" s="231"/>
      <c r="G37" s="231"/>
      <c r="H37" s="231"/>
    </row>
    <row r="38" spans="1:8" ht="14.25" customHeight="1">
      <c r="A38" s="231" t="s">
        <v>367</v>
      </c>
      <c r="B38" s="237" t="s">
        <v>57</v>
      </c>
      <c r="C38" s="233">
        <f t="shared" si="3"/>
        <v>0</v>
      </c>
      <c r="D38" s="231"/>
      <c r="E38" s="231"/>
      <c r="F38" s="231"/>
      <c r="G38" s="231"/>
      <c r="H38" s="231"/>
    </row>
    <row r="39" spans="1:8" ht="14.1" customHeight="1">
      <c r="A39" s="231" t="s">
        <v>368</v>
      </c>
      <c r="B39" s="237" t="s">
        <v>58</v>
      </c>
      <c r="C39" s="233">
        <f t="shared" si="3"/>
        <v>446.35</v>
      </c>
      <c r="D39" s="231">
        <v>315.38</v>
      </c>
      <c r="E39" s="231"/>
      <c r="F39" s="231"/>
      <c r="G39" s="231">
        <v>130.97</v>
      </c>
      <c r="H39" s="231"/>
    </row>
    <row r="40" spans="1:8" ht="14.1" customHeight="1">
      <c r="A40" s="231" t="s">
        <v>369</v>
      </c>
      <c r="B40" s="232" t="s">
        <v>109</v>
      </c>
      <c r="C40" s="233">
        <f t="shared" si="3"/>
        <v>1230.69</v>
      </c>
      <c r="D40" s="231">
        <v>840.12</v>
      </c>
      <c r="E40" s="231"/>
      <c r="F40" s="231">
        <v>390.57</v>
      </c>
      <c r="G40" s="231"/>
      <c r="H40" s="231"/>
    </row>
    <row r="41" spans="1:8" ht="14.1" customHeight="1">
      <c r="A41" s="231"/>
      <c r="B41" s="232"/>
      <c r="C41" s="233">
        <f t="shared" si="3"/>
        <v>0</v>
      </c>
      <c r="D41" s="231"/>
      <c r="E41" s="231"/>
      <c r="F41" s="231"/>
      <c r="G41" s="231"/>
      <c r="H41" s="231"/>
    </row>
    <row r="42" spans="1:8" ht="14.1" customHeight="1">
      <c r="A42" s="231"/>
      <c r="B42" s="232"/>
      <c r="C42" s="233">
        <f t="shared" si="3"/>
        <v>0</v>
      </c>
      <c r="D42" s="231"/>
      <c r="E42" s="231"/>
      <c r="F42" s="231"/>
      <c r="G42" s="231"/>
      <c r="H42" s="231"/>
    </row>
    <row r="43" spans="1:8" ht="17.25" customHeight="1">
      <c r="A43" s="238"/>
      <c r="B43" s="239" t="s">
        <v>370</v>
      </c>
      <c r="C43" s="235">
        <f t="shared" si="3"/>
        <v>422746.08999999997</v>
      </c>
      <c r="D43" s="235">
        <f>(D20+D23+D24+D40+D41+D42)</f>
        <v>55520.13</v>
      </c>
      <c r="E43" s="235">
        <f>(E20+E23+E24+E40+E41+E42)</f>
        <v>1605.81</v>
      </c>
      <c r="F43" s="235">
        <f>(F20+F23+F24+F40+F41+F42)</f>
        <v>360709.88</v>
      </c>
      <c r="G43" s="235">
        <f>(G20+G23+G24+G40+G41+G42)</f>
        <v>2434.91</v>
      </c>
      <c r="H43" s="233">
        <f>(H20+H23+H24+H40+H41+H42)</f>
        <v>2475.36</v>
      </c>
    </row>
    <row r="45" spans="1:8">
      <c r="A45" s="240" t="s">
        <v>223</v>
      </c>
      <c r="C45" s="410"/>
      <c r="D45" s="410"/>
      <c r="F45" s="411" t="s">
        <v>224</v>
      </c>
      <c r="G45" s="410"/>
      <c r="H45" s="410"/>
    </row>
    <row r="46" spans="1:8">
      <c r="C46" s="395" t="s">
        <v>371</v>
      </c>
      <c r="D46" s="395"/>
      <c r="E46" s="394" t="s">
        <v>372</v>
      </c>
      <c r="F46" s="394"/>
      <c r="G46" s="394"/>
      <c r="H46" s="394"/>
    </row>
    <row r="47" spans="1:8">
      <c r="C47" s="228"/>
      <c r="D47" s="228"/>
      <c r="E47" s="228"/>
      <c r="F47" s="228"/>
      <c r="G47" s="228"/>
      <c r="H47" s="228"/>
    </row>
    <row r="48" spans="1:8" ht="27" customHeight="1">
      <c r="A48" s="412" t="s">
        <v>228</v>
      </c>
      <c r="B48" s="413"/>
      <c r="C48" s="410"/>
      <c r="D48" s="410"/>
      <c r="F48" s="411" t="s">
        <v>229</v>
      </c>
      <c r="G48" s="410"/>
      <c r="H48" s="410"/>
    </row>
    <row r="49" spans="3:8">
      <c r="C49" s="395" t="s">
        <v>371</v>
      </c>
      <c r="D49" s="395"/>
      <c r="E49" s="394" t="s">
        <v>372</v>
      </c>
      <c r="F49" s="394"/>
      <c r="G49" s="394"/>
      <c r="H49" s="394"/>
    </row>
    <row r="50" spans="3:8">
      <c r="C50" s="228"/>
      <c r="D50" s="228"/>
      <c r="E50" s="228"/>
      <c r="F50" s="228"/>
      <c r="G50" s="398"/>
      <c r="H50" s="398"/>
    </row>
  </sheetData>
  <mergeCells count="29">
    <mergeCell ref="A48:B48"/>
    <mergeCell ref="C48:D48"/>
    <mergeCell ref="F48:H48"/>
    <mergeCell ref="C49:D49"/>
    <mergeCell ref="E49:H49"/>
    <mergeCell ref="G50:H50"/>
    <mergeCell ref="F16:F18"/>
    <mergeCell ref="G16:G18"/>
    <mergeCell ref="H16:H18"/>
    <mergeCell ref="C45:D45"/>
    <mergeCell ref="F45:H45"/>
    <mergeCell ref="C46:D46"/>
    <mergeCell ref="E46:H46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A9:D9"/>
    <mergeCell ref="E2:H2"/>
    <mergeCell ref="E3:H3"/>
    <mergeCell ref="E4:H4"/>
    <mergeCell ref="E5:H5"/>
    <mergeCell ref="E6:H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299D-5BA2-4FFB-AC5E-6FB68DEA03F1}">
  <sheetPr>
    <pageSetUpPr fitToPage="1"/>
  </sheetPr>
  <dimension ref="A1:R54"/>
  <sheetViews>
    <sheetView topLeftCell="A19" workbookViewId="0">
      <selection activeCell="K9" sqref="K9"/>
    </sheetView>
  </sheetViews>
  <sheetFormatPr defaultRowHeight="12.75"/>
  <cols>
    <col min="1" max="1" width="9.140625" style="246"/>
    <col min="2" max="2" width="21.85546875" style="246" customWidth="1"/>
    <col min="3" max="3" width="28.85546875" style="246" customWidth="1"/>
    <col min="4" max="4" width="14.42578125" style="246" customWidth="1"/>
    <col min="5" max="5" width="16.85546875" style="246" customWidth="1"/>
    <col min="6" max="6" width="12.140625" style="246" customWidth="1"/>
    <col min="7" max="7" width="14.5703125" style="246" customWidth="1"/>
    <col min="8" max="8" width="13.28515625" style="246" customWidth="1"/>
    <col min="9" max="16384" width="9.140625" style="246"/>
  </cols>
  <sheetData>
    <row r="1" spans="1:18" ht="21" customHeight="1">
      <c r="A1" s="243"/>
      <c r="B1" s="244"/>
      <c r="C1" s="245"/>
      <c r="D1" s="245"/>
      <c r="E1" s="245"/>
      <c r="F1" s="245"/>
      <c r="G1" s="244"/>
      <c r="H1" s="415" t="s">
        <v>378</v>
      </c>
      <c r="I1" s="416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27" customHeight="1">
      <c r="A2" s="243"/>
      <c r="B2" s="244"/>
      <c r="C2" s="245"/>
      <c r="D2" s="247"/>
      <c r="E2" s="247"/>
      <c r="F2" s="417" t="s">
        <v>379</v>
      </c>
      <c r="G2" s="416"/>
      <c r="H2" s="416"/>
      <c r="I2" s="416"/>
      <c r="J2" s="248"/>
      <c r="K2" s="248"/>
      <c r="L2" s="244"/>
      <c r="M2" s="244"/>
      <c r="N2" s="244"/>
      <c r="O2" s="244"/>
      <c r="P2" s="244"/>
      <c r="Q2" s="244"/>
      <c r="R2" s="244"/>
    </row>
    <row r="3" spans="1:18" ht="15">
      <c r="A3" s="243"/>
      <c r="B3" s="244"/>
      <c r="C3" s="245"/>
      <c r="D3" s="247"/>
      <c r="E3" s="247"/>
      <c r="F3" s="417" t="s">
        <v>380</v>
      </c>
      <c r="G3" s="418"/>
      <c r="H3" s="418"/>
      <c r="I3" s="248"/>
      <c r="J3" s="248"/>
      <c r="K3" s="248"/>
      <c r="L3" s="244"/>
      <c r="M3" s="244"/>
      <c r="N3" s="244"/>
      <c r="O3" s="244"/>
      <c r="P3" s="244"/>
      <c r="Q3" s="244"/>
      <c r="R3" s="244"/>
    </row>
    <row r="4" spans="1:18" ht="15">
      <c r="A4" s="243"/>
      <c r="B4" s="244"/>
      <c r="C4" s="245"/>
      <c r="D4" s="247"/>
      <c r="E4" s="247"/>
      <c r="F4" s="417" t="s">
        <v>381</v>
      </c>
      <c r="G4" s="418"/>
      <c r="H4" s="418"/>
      <c r="I4" s="248"/>
      <c r="J4" s="248"/>
      <c r="K4" s="248"/>
      <c r="L4" s="244"/>
      <c r="M4" s="244"/>
      <c r="N4" s="244"/>
      <c r="O4" s="244"/>
      <c r="P4" s="244"/>
      <c r="Q4" s="244"/>
      <c r="R4" s="244"/>
    </row>
    <row r="5" spans="1:18" ht="15">
      <c r="A5" s="243"/>
      <c r="B5" s="244"/>
      <c r="C5" s="245"/>
      <c r="D5" s="247"/>
      <c r="E5" s="247"/>
      <c r="F5" s="247" t="s">
        <v>382</v>
      </c>
      <c r="G5" s="247"/>
      <c r="H5" s="247"/>
      <c r="I5" s="247"/>
      <c r="J5" s="248"/>
      <c r="K5" s="248"/>
      <c r="L5" s="244"/>
      <c r="M5" s="244"/>
      <c r="N5" s="244"/>
      <c r="O5" s="244"/>
      <c r="P5" s="244"/>
      <c r="Q5" s="244"/>
      <c r="R5" s="244"/>
    </row>
    <row r="6" spans="1:18">
      <c r="A6" s="243"/>
      <c r="B6" s="244"/>
      <c r="C6" s="419" t="s">
        <v>383</v>
      </c>
      <c r="D6" s="419"/>
      <c r="E6" s="419"/>
      <c r="F6" s="419"/>
      <c r="G6" s="419"/>
      <c r="H6" s="419"/>
      <c r="I6" s="249"/>
      <c r="J6" s="250"/>
      <c r="K6" s="247"/>
      <c r="L6" s="244"/>
      <c r="M6" s="244"/>
      <c r="N6" s="244"/>
      <c r="O6" s="244"/>
      <c r="P6" s="244"/>
      <c r="Q6" s="244"/>
      <c r="R6" s="244"/>
    </row>
    <row r="7" spans="1:18">
      <c r="A7" s="243"/>
      <c r="B7" s="251"/>
      <c r="C7" s="249"/>
      <c r="D7" s="249"/>
      <c r="E7" s="249"/>
      <c r="F7" s="249"/>
      <c r="G7" s="249"/>
      <c r="H7" s="249"/>
      <c r="I7" s="251"/>
      <c r="J7" s="251"/>
      <c r="K7" s="251"/>
      <c r="L7" s="244"/>
      <c r="M7" s="244"/>
      <c r="N7" s="244"/>
      <c r="O7" s="244"/>
      <c r="P7" s="244"/>
      <c r="Q7" s="244"/>
      <c r="R7" s="244"/>
    </row>
    <row r="8" spans="1:18" ht="15" customHeight="1">
      <c r="A8" s="243"/>
      <c r="B8" s="251"/>
      <c r="C8" s="252"/>
      <c r="D8" s="414" t="s">
        <v>264</v>
      </c>
      <c r="E8" s="414"/>
      <c r="F8" s="414"/>
      <c r="G8" s="414"/>
      <c r="H8" s="252"/>
      <c r="I8" s="251"/>
      <c r="J8" s="251"/>
      <c r="K8" s="251"/>
      <c r="L8" s="244"/>
      <c r="M8" s="244"/>
      <c r="N8" s="247"/>
      <c r="O8" s="247"/>
      <c r="P8" s="247"/>
      <c r="Q8" s="247"/>
      <c r="R8" s="247"/>
    </row>
    <row r="9" spans="1:18" ht="15.75">
      <c r="A9" s="243"/>
      <c r="B9" s="244"/>
      <c r="C9" s="420" t="s">
        <v>384</v>
      </c>
      <c r="D9" s="420"/>
      <c r="E9" s="420"/>
      <c r="F9" s="420"/>
      <c r="G9" s="420"/>
      <c r="H9" s="420"/>
      <c r="I9" s="253"/>
      <c r="J9" s="253"/>
      <c r="K9" s="253"/>
      <c r="L9" s="253"/>
      <c r="M9" s="253"/>
      <c r="N9" s="253"/>
      <c r="O9" s="253"/>
      <c r="P9" s="253"/>
      <c r="Q9" s="253"/>
      <c r="R9" s="253"/>
    </row>
    <row r="10" spans="1:18" ht="15.75">
      <c r="A10" s="243"/>
      <c r="B10" s="421" t="s">
        <v>385</v>
      </c>
      <c r="C10" s="421"/>
      <c r="D10" s="421"/>
      <c r="E10" s="421"/>
      <c r="F10" s="421"/>
      <c r="G10" s="421"/>
      <c r="H10" s="421"/>
      <c r="I10" s="254"/>
      <c r="J10" s="254"/>
      <c r="K10" s="254" t="s">
        <v>386</v>
      </c>
      <c r="L10" s="255"/>
      <c r="M10" s="255"/>
      <c r="N10" s="255"/>
      <c r="O10" s="255"/>
      <c r="P10" s="255"/>
      <c r="Q10" s="255"/>
      <c r="R10" s="255"/>
    </row>
    <row r="11" spans="1:18" ht="13.5" customHeight="1">
      <c r="A11" s="243"/>
      <c r="B11" s="244"/>
      <c r="C11" s="249"/>
      <c r="D11" s="249"/>
      <c r="E11" s="256"/>
      <c r="F11" s="256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</row>
    <row r="12" spans="1:18">
      <c r="A12" s="243"/>
      <c r="B12" s="244"/>
      <c r="C12" s="249"/>
      <c r="D12" s="244"/>
      <c r="E12" s="257" t="s">
        <v>387</v>
      </c>
      <c r="F12" s="258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4"/>
    </row>
    <row r="13" spans="1:18">
      <c r="A13" s="243"/>
      <c r="B13" s="244"/>
      <c r="C13" s="244"/>
      <c r="D13" s="244"/>
      <c r="E13" s="259" t="s">
        <v>388</v>
      </c>
      <c r="F13" s="260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</row>
    <row r="14" spans="1:18" ht="15.75" hidden="1">
      <c r="A14" s="243"/>
      <c r="B14" s="255"/>
      <c r="C14" s="245"/>
      <c r="D14" s="245"/>
      <c r="E14" s="245"/>
      <c r="F14" s="245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</row>
    <row r="15" spans="1:18" ht="15">
      <c r="A15" s="243"/>
      <c r="B15" s="261"/>
      <c r="C15" s="245"/>
      <c r="D15" s="245"/>
      <c r="E15" s="245"/>
      <c r="F15" s="245"/>
      <c r="G15" s="244"/>
      <c r="H15" s="260" t="s">
        <v>389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</row>
    <row r="16" spans="1:18">
      <c r="A16" s="243"/>
      <c r="B16" s="422" t="s">
        <v>390</v>
      </c>
      <c r="C16" s="422" t="s">
        <v>391</v>
      </c>
      <c r="D16" s="424" t="s">
        <v>392</v>
      </c>
      <c r="E16" s="425"/>
      <c r="F16" s="425"/>
      <c r="G16" s="425"/>
      <c r="H16" s="426"/>
      <c r="I16" s="244"/>
      <c r="J16" s="244"/>
      <c r="K16" s="244"/>
      <c r="L16" s="244"/>
      <c r="M16" s="243"/>
      <c r="N16" s="243"/>
      <c r="O16" s="243"/>
      <c r="P16" s="243"/>
      <c r="Q16" s="243"/>
      <c r="R16" s="243"/>
    </row>
    <row r="17" spans="1:18">
      <c r="A17" s="243"/>
      <c r="B17" s="423"/>
      <c r="C17" s="423"/>
      <c r="D17" s="262"/>
      <c r="E17" s="263"/>
      <c r="F17" s="263"/>
      <c r="G17" s="263"/>
      <c r="H17" s="264"/>
      <c r="I17" s="244"/>
      <c r="J17" s="244"/>
      <c r="K17" s="244"/>
      <c r="L17" s="244"/>
      <c r="M17" s="243"/>
      <c r="N17" s="243"/>
      <c r="O17" s="243"/>
      <c r="P17" s="243"/>
      <c r="Q17" s="243"/>
      <c r="R17" s="243"/>
    </row>
    <row r="18" spans="1:18">
      <c r="A18" s="243"/>
      <c r="B18" s="423"/>
      <c r="C18" s="423"/>
      <c r="D18" s="422" t="s">
        <v>393</v>
      </c>
      <c r="E18" s="422" t="s">
        <v>394</v>
      </c>
      <c r="F18" s="428" t="s">
        <v>395</v>
      </c>
      <c r="G18" s="422" t="s">
        <v>396</v>
      </c>
      <c r="H18" s="422" t="s">
        <v>397</v>
      </c>
      <c r="I18" s="244"/>
      <c r="J18" s="244"/>
      <c r="K18" s="244"/>
      <c r="L18" s="244"/>
      <c r="M18" s="243"/>
      <c r="N18" s="243"/>
      <c r="O18" s="243"/>
      <c r="P18" s="243"/>
      <c r="Q18" s="243"/>
      <c r="R18" s="243"/>
    </row>
    <row r="19" spans="1:18" ht="20.25" customHeight="1">
      <c r="A19" s="243"/>
      <c r="B19" s="423"/>
      <c r="C19" s="423"/>
      <c r="D19" s="427"/>
      <c r="E19" s="427"/>
      <c r="F19" s="429"/>
      <c r="G19" s="427"/>
      <c r="H19" s="427"/>
      <c r="I19" s="244"/>
      <c r="J19" s="244"/>
      <c r="K19" s="244"/>
      <c r="L19" s="244"/>
      <c r="M19" s="243"/>
      <c r="N19" s="243"/>
      <c r="O19" s="243"/>
      <c r="P19" s="243"/>
      <c r="Q19" s="243"/>
      <c r="R19" s="243"/>
    </row>
    <row r="20" spans="1:18">
      <c r="A20" s="243"/>
      <c r="B20" s="265">
        <v>1</v>
      </c>
      <c r="C20" s="266">
        <v>2</v>
      </c>
      <c r="D20" s="265">
        <v>3</v>
      </c>
      <c r="E20" s="265">
        <v>4</v>
      </c>
      <c r="F20" s="265">
        <v>5</v>
      </c>
      <c r="G20" s="265">
        <v>6</v>
      </c>
      <c r="H20" s="265">
        <v>7</v>
      </c>
      <c r="I20" s="244"/>
      <c r="J20" s="244"/>
      <c r="K20" s="244"/>
      <c r="L20" s="244"/>
      <c r="M20" s="243"/>
      <c r="N20" s="243"/>
      <c r="O20" s="243"/>
      <c r="P20" s="243"/>
      <c r="Q20" s="243"/>
      <c r="R20" s="243"/>
    </row>
    <row r="21" spans="1:18">
      <c r="A21" s="243"/>
      <c r="B21" s="267"/>
      <c r="C21" s="268"/>
      <c r="D21" s="269">
        <v>0</v>
      </c>
      <c r="E21" s="270">
        <v>0</v>
      </c>
      <c r="F21" s="270">
        <v>0</v>
      </c>
      <c r="G21" s="271">
        <v>0</v>
      </c>
      <c r="H21" s="272">
        <v>0</v>
      </c>
      <c r="I21" s="244"/>
      <c r="J21" s="244"/>
      <c r="K21" s="244"/>
      <c r="L21" s="244"/>
      <c r="M21" s="243"/>
      <c r="N21" s="243"/>
      <c r="O21" s="243"/>
      <c r="P21" s="243"/>
      <c r="Q21" s="243"/>
      <c r="R21" s="243"/>
    </row>
    <row r="22" spans="1:18" ht="26.25" customHeight="1">
      <c r="A22" s="243"/>
      <c r="B22" s="267">
        <v>741</v>
      </c>
      <c r="C22" s="273" t="s">
        <v>398</v>
      </c>
      <c r="D22" s="274">
        <v>12516.76</v>
      </c>
      <c r="E22" s="275">
        <v>26198.05</v>
      </c>
      <c r="F22" s="276">
        <v>36987.21</v>
      </c>
      <c r="G22" s="277">
        <v>0</v>
      </c>
      <c r="H22" s="276">
        <f>D22+E22-F22</f>
        <v>1727.5999999999985</v>
      </c>
      <c r="I22" s="244"/>
      <c r="J22" s="244"/>
      <c r="K22" s="244"/>
      <c r="L22" s="244"/>
      <c r="M22" s="243"/>
      <c r="N22" s="243"/>
      <c r="O22" s="243"/>
      <c r="P22" s="243"/>
      <c r="Q22" s="243"/>
      <c r="R22" s="243"/>
    </row>
    <row r="23" spans="1:18">
      <c r="A23" s="243"/>
      <c r="B23" s="267"/>
      <c r="C23" s="268"/>
      <c r="D23" s="278"/>
      <c r="E23" s="267"/>
      <c r="F23" s="267"/>
      <c r="G23" s="279"/>
      <c r="H23" s="279"/>
      <c r="I23" s="244"/>
      <c r="J23" s="244"/>
      <c r="K23" s="244"/>
      <c r="L23" s="244"/>
      <c r="M23" s="243"/>
      <c r="N23" s="243"/>
      <c r="O23" s="243"/>
      <c r="P23" s="243"/>
      <c r="Q23" s="243"/>
      <c r="R23" s="243"/>
    </row>
    <row r="24" spans="1:18">
      <c r="A24" s="243"/>
      <c r="B24" s="267"/>
      <c r="C24" s="267"/>
      <c r="D24" s="278"/>
      <c r="E24" s="267"/>
      <c r="F24" s="267"/>
      <c r="G24" s="279"/>
      <c r="H24" s="279"/>
      <c r="I24" s="244"/>
      <c r="J24" s="244"/>
      <c r="K24" s="244"/>
      <c r="L24" s="244"/>
      <c r="M24" s="243"/>
      <c r="N24" s="243"/>
      <c r="O24" s="243"/>
      <c r="P24" s="243"/>
      <c r="Q24" s="243"/>
      <c r="R24" s="243"/>
    </row>
    <row r="25" spans="1:18">
      <c r="A25" s="243"/>
      <c r="B25" s="267"/>
      <c r="C25" s="267"/>
      <c r="D25" s="278"/>
      <c r="E25" s="267"/>
      <c r="F25" s="267"/>
      <c r="G25" s="279"/>
      <c r="H25" s="279"/>
      <c r="I25" s="244"/>
      <c r="J25" s="244"/>
      <c r="K25" s="244"/>
      <c r="L25" s="244"/>
      <c r="M25" s="243"/>
      <c r="N25" s="243"/>
      <c r="O25" s="243"/>
      <c r="P25" s="243"/>
      <c r="Q25" s="243"/>
      <c r="R25" s="243"/>
    </row>
    <row r="26" spans="1:18" ht="15">
      <c r="A26" s="243"/>
      <c r="B26" s="280"/>
      <c r="C26" s="281" t="s">
        <v>399</v>
      </c>
      <c r="D26" s="282">
        <f>SUM(D22:D25)</f>
        <v>12516.76</v>
      </c>
      <c r="E26" s="282">
        <f>SUM(E22:E25)</f>
        <v>26198.05</v>
      </c>
      <c r="F26" s="282">
        <f>SUM(F22:F25)</f>
        <v>36987.21</v>
      </c>
      <c r="G26" s="282">
        <v>0</v>
      </c>
      <c r="H26" s="282">
        <f>SUM(H22:H25)</f>
        <v>1727.5999999999985</v>
      </c>
      <c r="I26" s="244"/>
      <c r="J26" s="244"/>
      <c r="K26" s="244"/>
      <c r="L26" s="244"/>
      <c r="M26" s="243"/>
      <c r="N26" s="243"/>
      <c r="O26" s="243"/>
      <c r="P26" s="243"/>
      <c r="Q26" s="243"/>
      <c r="R26" s="243"/>
    </row>
    <row r="27" spans="1:18" ht="15">
      <c r="A27" s="243"/>
      <c r="B27" s="244"/>
      <c r="C27" s="245"/>
      <c r="D27" s="245"/>
      <c r="E27" s="245"/>
      <c r="F27" s="245"/>
      <c r="G27" s="244"/>
      <c r="H27" s="244"/>
      <c r="I27" s="244"/>
      <c r="J27" s="244"/>
      <c r="K27" s="244"/>
      <c r="L27" s="244"/>
      <c r="M27" s="243"/>
      <c r="N27" s="243"/>
      <c r="O27" s="243"/>
      <c r="P27" s="243"/>
      <c r="Q27" s="243"/>
      <c r="R27" s="243"/>
    </row>
    <row r="28" spans="1:18">
      <c r="A28" s="243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3"/>
      <c r="N28" s="243"/>
      <c r="O28" s="243"/>
      <c r="P28" s="243"/>
      <c r="Q28" s="243"/>
      <c r="R28" s="243"/>
    </row>
    <row r="29" spans="1:18" ht="15.75">
      <c r="A29" s="243"/>
      <c r="B29" s="433" t="s">
        <v>223</v>
      </c>
      <c r="C29" s="433"/>
      <c r="D29" s="283"/>
      <c r="E29" s="284"/>
      <c r="F29" s="244"/>
      <c r="G29" s="433" t="s">
        <v>224</v>
      </c>
      <c r="H29" s="433"/>
      <c r="I29" s="244"/>
      <c r="J29" s="283"/>
      <c r="K29" s="244"/>
      <c r="L29" s="253"/>
      <c r="M29" s="243"/>
      <c r="N29" s="243"/>
      <c r="O29" s="243"/>
      <c r="P29" s="243"/>
      <c r="Q29" s="243"/>
      <c r="R29" s="243"/>
    </row>
    <row r="30" spans="1:18" ht="15.75">
      <c r="A30" s="243"/>
      <c r="B30" s="434" t="s">
        <v>400</v>
      </c>
      <c r="C30" s="434"/>
      <c r="D30" s="285"/>
      <c r="E30" s="286" t="s">
        <v>226</v>
      </c>
      <c r="F30" s="286"/>
      <c r="G30" s="431" t="s">
        <v>227</v>
      </c>
      <c r="H30" s="431"/>
      <c r="I30" s="287"/>
      <c r="J30" s="288"/>
      <c r="K30" s="244"/>
      <c r="L30" s="289"/>
      <c r="M30" s="243"/>
      <c r="N30" s="243"/>
      <c r="O30" s="243"/>
      <c r="P30" s="243"/>
      <c r="Q30" s="243"/>
      <c r="R30" s="243"/>
    </row>
    <row r="31" spans="1:18" ht="15.75">
      <c r="A31" s="243"/>
      <c r="B31" s="244"/>
      <c r="C31" s="244"/>
      <c r="D31" s="258"/>
      <c r="E31" s="244"/>
      <c r="F31" s="244"/>
      <c r="G31" s="244"/>
      <c r="H31" s="244"/>
      <c r="I31" s="258"/>
      <c r="J31" s="256"/>
      <c r="K31" s="256"/>
      <c r="L31" s="253"/>
      <c r="M31" s="243"/>
      <c r="N31" s="243"/>
      <c r="O31" s="243"/>
      <c r="P31" s="243"/>
      <c r="Q31" s="243"/>
      <c r="R31" s="243"/>
    </row>
    <row r="32" spans="1:18" ht="35.25" customHeight="1">
      <c r="A32" s="243"/>
      <c r="B32" s="435" t="s">
        <v>228</v>
      </c>
      <c r="C32" s="435"/>
      <c r="D32" s="290"/>
      <c r="E32" s="290"/>
      <c r="F32" s="244"/>
      <c r="G32" s="436" t="s">
        <v>229</v>
      </c>
      <c r="H32" s="436"/>
      <c r="I32" s="291"/>
      <c r="J32" s="283"/>
      <c r="K32" s="244"/>
      <c r="L32" s="253"/>
      <c r="M32" s="244"/>
      <c r="N32" s="292"/>
      <c r="O32" s="243"/>
      <c r="P32" s="243"/>
      <c r="Q32" s="243"/>
      <c r="R32" s="243"/>
    </row>
    <row r="33" spans="1:18" ht="26.25" customHeight="1">
      <c r="A33" s="243"/>
      <c r="B33" s="430" t="s">
        <v>230</v>
      </c>
      <c r="C33" s="430"/>
      <c r="D33" s="293"/>
      <c r="E33" s="286" t="s">
        <v>226</v>
      </c>
      <c r="F33" s="286"/>
      <c r="G33" s="431" t="s">
        <v>227</v>
      </c>
      <c r="H33" s="431"/>
      <c r="I33" s="294"/>
      <c r="J33" s="288"/>
      <c r="K33" s="244"/>
      <c r="L33" s="289"/>
      <c r="M33" s="244"/>
      <c r="N33" s="295"/>
      <c r="O33" s="243"/>
      <c r="P33" s="243"/>
      <c r="Q33" s="243"/>
      <c r="R33" s="243"/>
    </row>
    <row r="34" spans="1:18" ht="15">
      <c r="A34" s="243"/>
      <c r="B34" s="251"/>
      <c r="C34" s="296"/>
      <c r="D34" s="296"/>
      <c r="E34" s="296"/>
      <c r="F34" s="296"/>
      <c r="G34" s="251"/>
      <c r="H34" s="251"/>
      <c r="I34" s="251"/>
      <c r="J34" s="251"/>
      <c r="K34" s="251"/>
      <c r="L34" s="244"/>
      <c r="M34" s="244"/>
      <c r="N34" s="244"/>
      <c r="O34" s="243"/>
      <c r="P34" s="243"/>
      <c r="Q34" s="243"/>
      <c r="R34" s="243"/>
    </row>
    <row r="35" spans="1:18" ht="15">
      <c r="A35" s="243"/>
      <c r="B35" s="251"/>
      <c r="C35" s="296"/>
      <c r="D35" s="296"/>
      <c r="E35" s="296"/>
      <c r="F35" s="296"/>
      <c r="G35" s="251"/>
      <c r="H35" s="251"/>
      <c r="I35" s="251"/>
      <c r="J35" s="251"/>
      <c r="K35" s="251"/>
      <c r="L35" s="244"/>
      <c r="M35" s="244"/>
      <c r="N35" s="244"/>
      <c r="O35" s="243"/>
      <c r="P35" s="243"/>
      <c r="Q35" s="243"/>
      <c r="R35" s="243"/>
    </row>
    <row r="36" spans="1:18" ht="15">
      <c r="A36" s="243"/>
      <c r="B36" s="251"/>
      <c r="C36" s="296"/>
      <c r="D36" s="296"/>
      <c r="E36" s="296"/>
      <c r="F36" s="296"/>
      <c r="G36" s="251"/>
      <c r="H36" s="251"/>
      <c r="I36" s="251"/>
      <c r="J36" s="251"/>
      <c r="K36" s="251"/>
      <c r="L36" s="244"/>
      <c r="M36" s="244"/>
      <c r="N36" s="244"/>
      <c r="O36" s="243"/>
      <c r="P36" s="243"/>
      <c r="Q36" s="243"/>
      <c r="R36" s="243"/>
    </row>
    <row r="37" spans="1:18" ht="15" customHeight="1">
      <c r="A37" s="243"/>
      <c r="B37" s="432" t="s">
        <v>401</v>
      </c>
      <c r="C37" s="432"/>
      <c r="D37" s="432"/>
      <c r="E37" s="432"/>
      <c r="F37" s="432"/>
      <c r="G37" s="251"/>
      <c r="H37" s="251"/>
      <c r="I37" s="251"/>
      <c r="J37" s="251"/>
      <c r="K37" s="251"/>
      <c r="L37" s="244"/>
      <c r="M37" s="244"/>
      <c r="N37" s="244"/>
      <c r="O37" s="243"/>
      <c r="P37" s="243"/>
      <c r="Q37" s="243"/>
      <c r="R37" s="243"/>
    </row>
    <row r="38" spans="1:18" ht="15">
      <c r="A38" s="243"/>
      <c r="B38" s="251"/>
      <c r="C38" s="296"/>
      <c r="D38" s="296"/>
      <c r="E38" s="296"/>
      <c r="F38" s="296"/>
      <c r="G38" s="251"/>
      <c r="H38" s="251"/>
      <c r="I38" s="251"/>
      <c r="J38" s="251"/>
      <c r="K38" s="251"/>
      <c r="L38" s="244"/>
      <c r="M38" s="244"/>
      <c r="N38" s="244"/>
      <c r="O38" s="243"/>
      <c r="P38" s="243"/>
      <c r="Q38" s="243"/>
      <c r="R38" s="243"/>
    </row>
    <row r="39" spans="1:18" ht="15">
      <c r="A39" s="243"/>
      <c r="B39" s="251"/>
      <c r="C39" s="296"/>
      <c r="D39" s="296"/>
      <c r="E39" s="296"/>
      <c r="F39" s="296"/>
      <c r="G39" s="251"/>
      <c r="H39" s="251"/>
      <c r="I39" s="251"/>
      <c r="J39" s="251"/>
      <c r="K39" s="251"/>
      <c r="L39" s="244"/>
      <c r="M39" s="244"/>
      <c r="N39" s="244"/>
      <c r="O39" s="243"/>
      <c r="P39" s="243"/>
      <c r="Q39" s="243"/>
      <c r="R39" s="243"/>
    </row>
    <row r="40" spans="1:18" ht="15">
      <c r="A40" s="243"/>
      <c r="B40" s="251"/>
      <c r="C40" s="296"/>
      <c r="D40" s="296"/>
      <c r="E40" s="296"/>
      <c r="F40" s="296"/>
      <c r="G40" s="251"/>
      <c r="H40" s="251"/>
      <c r="I40" s="251"/>
      <c r="J40" s="251"/>
      <c r="K40" s="251"/>
      <c r="L40" s="244"/>
      <c r="M40" s="244"/>
      <c r="N40" s="244"/>
      <c r="O40" s="243"/>
      <c r="P40" s="243"/>
      <c r="Q40" s="243"/>
      <c r="R40" s="243"/>
    </row>
    <row r="41" spans="1:18" ht="15">
      <c r="A41" s="243"/>
      <c r="B41" s="251"/>
      <c r="C41" s="296"/>
      <c r="D41" s="296"/>
      <c r="E41" s="296"/>
      <c r="F41" s="296"/>
      <c r="G41" s="251"/>
      <c r="H41" s="251"/>
      <c r="I41" s="251"/>
      <c r="J41" s="251"/>
      <c r="K41" s="251"/>
      <c r="L41" s="244"/>
      <c r="M41" s="244"/>
      <c r="N41" s="244"/>
      <c r="O41" s="243"/>
      <c r="P41" s="243"/>
      <c r="Q41" s="243"/>
      <c r="R41" s="243"/>
    </row>
    <row r="42" spans="1:18" ht="15">
      <c r="A42" s="243"/>
      <c r="B42" s="251"/>
      <c r="C42" s="296"/>
      <c r="D42" s="296"/>
      <c r="E42" s="296"/>
      <c r="F42" s="296"/>
      <c r="G42" s="251"/>
      <c r="H42" s="251"/>
      <c r="I42" s="251"/>
      <c r="J42" s="251"/>
      <c r="K42" s="251"/>
      <c r="L42" s="244"/>
      <c r="M42" s="244"/>
      <c r="N42" s="244"/>
      <c r="O42" s="243"/>
      <c r="P42" s="243"/>
      <c r="Q42" s="243"/>
      <c r="R42" s="243"/>
    </row>
    <row r="43" spans="1:18" ht="15">
      <c r="A43" s="243"/>
      <c r="B43" s="251"/>
      <c r="C43" s="296"/>
      <c r="D43" s="296"/>
      <c r="E43" s="296"/>
      <c r="F43" s="296"/>
      <c r="G43" s="251"/>
      <c r="H43" s="251"/>
      <c r="I43" s="251"/>
      <c r="J43" s="251"/>
      <c r="K43" s="251"/>
      <c r="L43" s="244"/>
      <c r="M43" s="244"/>
      <c r="N43" s="244"/>
      <c r="O43" s="243"/>
      <c r="P43" s="243"/>
      <c r="Q43" s="243"/>
      <c r="R43" s="243"/>
    </row>
    <row r="44" spans="1:18" ht="15">
      <c r="A44" s="243"/>
      <c r="B44" s="251"/>
      <c r="C44" s="296"/>
      <c r="D44" s="296"/>
      <c r="E44" s="296"/>
      <c r="F44" s="296"/>
      <c r="G44" s="251"/>
      <c r="H44" s="251"/>
      <c r="I44" s="251"/>
      <c r="J44" s="251"/>
      <c r="K44" s="251"/>
      <c r="L44" s="244"/>
      <c r="M44" s="244"/>
      <c r="N44" s="244"/>
      <c r="O44" s="243"/>
      <c r="P44" s="243"/>
      <c r="Q44" s="243"/>
      <c r="R44" s="243"/>
    </row>
    <row r="45" spans="1:18" ht="15">
      <c r="A45" s="243"/>
      <c r="B45" s="251"/>
      <c r="C45" s="296"/>
      <c r="D45" s="296"/>
      <c r="E45" s="296"/>
      <c r="F45" s="296"/>
      <c r="G45" s="251"/>
      <c r="H45" s="251"/>
      <c r="I45" s="251"/>
      <c r="J45" s="251"/>
      <c r="K45" s="251"/>
      <c r="L45" s="244"/>
      <c r="M45" s="244"/>
      <c r="N45" s="244"/>
      <c r="O45" s="243"/>
      <c r="P45" s="243"/>
      <c r="Q45" s="243"/>
      <c r="R45" s="243"/>
    </row>
    <row r="46" spans="1:18" ht="15">
      <c r="A46" s="243"/>
      <c r="B46" s="251"/>
      <c r="C46" s="296"/>
      <c r="D46" s="296"/>
      <c r="E46" s="296"/>
      <c r="F46" s="296"/>
      <c r="G46" s="251"/>
      <c r="H46" s="251"/>
      <c r="I46" s="251"/>
      <c r="J46" s="251"/>
      <c r="K46" s="251"/>
      <c r="L46" s="243"/>
      <c r="M46" s="243"/>
      <c r="N46" s="243"/>
      <c r="O46" s="243"/>
      <c r="P46" s="243"/>
      <c r="Q46" s="243"/>
      <c r="R46" s="243"/>
    </row>
    <row r="47" spans="1:18" ht="15">
      <c r="A47" s="243"/>
      <c r="B47" s="251"/>
      <c r="C47" s="296"/>
      <c r="D47" s="296"/>
      <c r="E47" s="296"/>
      <c r="F47" s="296"/>
      <c r="G47" s="251"/>
      <c r="H47" s="251"/>
      <c r="I47" s="251"/>
      <c r="J47" s="251"/>
      <c r="K47" s="251"/>
      <c r="L47" s="243"/>
      <c r="M47" s="243"/>
      <c r="N47" s="243"/>
      <c r="O47" s="243"/>
      <c r="P47" s="243"/>
      <c r="Q47" s="243"/>
      <c r="R47" s="243"/>
    </row>
    <row r="48" spans="1:18" ht="15">
      <c r="A48" s="243"/>
      <c r="B48" s="251"/>
      <c r="C48" s="296"/>
      <c r="D48" s="296"/>
      <c r="E48" s="296"/>
      <c r="F48" s="296"/>
      <c r="G48" s="251"/>
      <c r="H48" s="251"/>
      <c r="I48" s="251"/>
      <c r="J48" s="251"/>
      <c r="K48" s="251"/>
      <c r="L48" s="243"/>
      <c r="M48" s="243"/>
      <c r="N48" s="243"/>
      <c r="O48" s="243"/>
      <c r="P48" s="243"/>
      <c r="Q48" s="243"/>
      <c r="R48" s="243"/>
    </row>
    <row r="49" spans="1:18" ht="15">
      <c r="A49" s="243"/>
      <c r="B49" s="251"/>
      <c r="C49" s="296"/>
      <c r="D49" s="296"/>
      <c r="E49" s="296"/>
      <c r="F49" s="296"/>
      <c r="G49" s="251"/>
      <c r="H49" s="251"/>
      <c r="I49" s="251"/>
      <c r="J49" s="251"/>
      <c r="K49" s="251"/>
      <c r="L49" s="243"/>
      <c r="M49" s="243"/>
      <c r="N49" s="243"/>
      <c r="O49" s="243"/>
      <c r="P49" s="243"/>
      <c r="Q49" s="243"/>
      <c r="R49" s="243"/>
    </row>
    <row r="50" spans="1:18" ht="15">
      <c r="A50" s="243"/>
      <c r="B50" s="251"/>
      <c r="C50" s="296"/>
      <c r="D50" s="296"/>
      <c r="E50" s="296"/>
      <c r="F50" s="296"/>
      <c r="G50" s="251"/>
      <c r="H50" s="251"/>
      <c r="I50" s="251"/>
      <c r="J50" s="251"/>
      <c r="K50" s="251"/>
      <c r="L50" s="243"/>
      <c r="M50" s="243"/>
      <c r="N50" s="243"/>
      <c r="O50" s="243"/>
      <c r="P50" s="243"/>
      <c r="Q50" s="243"/>
      <c r="R50" s="243"/>
    </row>
    <row r="51" spans="1:18" ht="15">
      <c r="A51" s="243"/>
      <c r="B51" s="251"/>
      <c r="C51" s="296"/>
      <c r="D51" s="296"/>
      <c r="E51" s="296"/>
      <c r="F51" s="296"/>
      <c r="G51" s="251"/>
      <c r="H51" s="251"/>
      <c r="I51" s="251"/>
      <c r="J51" s="251"/>
      <c r="K51" s="251"/>
      <c r="L51" s="243"/>
      <c r="M51" s="243"/>
      <c r="N51" s="243"/>
      <c r="O51" s="243"/>
      <c r="P51" s="243"/>
      <c r="Q51" s="243"/>
      <c r="R51" s="243"/>
    </row>
    <row r="52" spans="1:18" ht="15">
      <c r="A52" s="243"/>
      <c r="B52" s="251"/>
      <c r="C52" s="296"/>
      <c r="D52" s="296"/>
      <c r="E52" s="296"/>
      <c r="F52" s="296"/>
      <c r="G52" s="251"/>
      <c r="H52" s="251"/>
      <c r="I52" s="251"/>
      <c r="J52" s="251"/>
      <c r="K52" s="251"/>
      <c r="L52" s="243"/>
      <c r="M52" s="243"/>
      <c r="N52" s="243"/>
      <c r="O52" s="243"/>
      <c r="P52" s="243"/>
      <c r="Q52" s="243"/>
      <c r="R52" s="243"/>
    </row>
    <row r="53" spans="1:18" ht="15">
      <c r="A53" s="243"/>
      <c r="B53" s="251"/>
      <c r="C53" s="296"/>
      <c r="D53" s="296"/>
      <c r="E53" s="296"/>
      <c r="F53" s="296"/>
      <c r="G53" s="251"/>
      <c r="H53" s="251"/>
      <c r="I53" s="251"/>
      <c r="J53" s="251"/>
      <c r="K53" s="251"/>
      <c r="L53" s="243"/>
      <c r="M53" s="243"/>
      <c r="N53" s="243"/>
      <c r="O53" s="243"/>
      <c r="P53" s="243"/>
      <c r="Q53" s="243"/>
      <c r="R53" s="243"/>
    </row>
    <row r="54" spans="1:18" ht="15">
      <c r="A54" s="243"/>
      <c r="B54" s="251"/>
      <c r="C54" s="296"/>
      <c r="D54" s="296"/>
      <c r="E54" s="296"/>
      <c r="F54" s="296"/>
      <c r="G54" s="251"/>
      <c r="H54" s="251"/>
      <c r="I54" s="251"/>
      <c r="J54" s="251"/>
      <c r="K54" s="251"/>
      <c r="L54" s="243"/>
      <c r="M54" s="243"/>
      <c r="N54" s="243"/>
      <c r="O54" s="243"/>
      <c r="P54" s="243"/>
      <c r="Q54" s="243"/>
      <c r="R54" s="243"/>
    </row>
  </sheetData>
  <protectedRanges>
    <protectedRange algorithmName="SHA-512" hashValue="2ioYzg2oT+slOHIKnxLvcBfzrgmqGAIJveP0T1VK0jymo93HbOnpyEhPYxlrRc8P4QrpfpQPWg8J0hpfMATPZw==" saltValue="6eOds3X0GthiaD/TTIKelA==" spinCount="100000" sqref="E22" name="Diapazonas1"/>
  </protectedRanges>
  <mergeCells count="25"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  <mergeCell ref="C9:H9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D8:G8"/>
    <mergeCell ref="H1:I1"/>
    <mergeCell ref="F2:I2"/>
    <mergeCell ref="F3:H3"/>
    <mergeCell ref="F4:H4"/>
    <mergeCell ref="C6:H6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3D36-E323-439F-A9AE-927279E9548C}">
  <sheetPr>
    <pageSetUpPr fitToPage="1"/>
  </sheetPr>
  <dimension ref="A1:O34"/>
  <sheetViews>
    <sheetView topLeftCell="A7" workbookViewId="0">
      <selection activeCell="M24" sqref="M24"/>
    </sheetView>
  </sheetViews>
  <sheetFormatPr defaultColWidth="9.140625" defaultRowHeight="12.75"/>
  <cols>
    <col min="1" max="3" width="9.140625" style="297"/>
    <col min="4" max="4" width="16" style="297" customWidth="1"/>
    <col min="5" max="5" width="13.5703125" style="297" customWidth="1"/>
    <col min="6" max="6" width="11.7109375" style="297" customWidth="1"/>
    <col min="7" max="7" width="12.7109375" style="297" customWidth="1"/>
    <col min="8" max="8" width="14.7109375" style="297" customWidth="1"/>
    <col min="9" max="9" width="13.85546875" style="297" customWidth="1"/>
    <col min="10" max="10" width="12.7109375" style="297" customWidth="1"/>
    <col min="11" max="11" width="17.85546875" style="297" customWidth="1"/>
    <col min="12" max="16384" width="9.140625" style="297"/>
  </cols>
  <sheetData>
    <row r="1" spans="1:15" ht="64.5" customHeight="1">
      <c r="I1" s="298"/>
      <c r="J1" s="438" t="s">
        <v>402</v>
      </c>
      <c r="K1" s="438"/>
    </row>
    <row r="2" spans="1:15" ht="15.75">
      <c r="A2" s="299"/>
      <c r="B2" s="439" t="s">
        <v>264</v>
      </c>
      <c r="C2" s="439"/>
      <c r="D2" s="439"/>
      <c r="E2" s="439"/>
      <c r="F2" s="439"/>
      <c r="G2" s="439"/>
      <c r="H2" s="439"/>
    </row>
    <row r="3" spans="1:15">
      <c r="B3" s="440" t="s">
        <v>265</v>
      </c>
      <c r="C3" s="440"/>
      <c r="D3" s="440"/>
      <c r="E3" s="440"/>
      <c r="F3" s="440"/>
    </row>
    <row r="5" spans="1:15">
      <c r="B5" s="441" t="s">
        <v>403</v>
      </c>
      <c r="C5" s="441"/>
      <c r="D5" s="441"/>
      <c r="E5" s="441"/>
      <c r="F5" s="441"/>
      <c r="G5" s="441"/>
      <c r="H5" s="441"/>
    </row>
    <row r="6" spans="1:15">
      <c r="B6" s="440" t="s">
        <v>404</v>
      </c>
      <c r="C6" s="440"/>
      <c r="D6" s="440"/>
      <c r="E6" s="440"/>
      <c r="F6" s="440"/>
    </row>
    <row r="7" spans="1:15">
      <c r="A7" s="299"/>
      <c r="B7" s="437"/>
      <c r="C7" s="437"/>
      <c r="D7" s="437"/>
      <c r="E7" s="437"/>
      <c r="F7" s="437"/>
      <c r="G7" s="299"/>
      <c r="H7" s="299"/>
      <c r="I7" s="299"/>
      <c r="J7" s="299"/>
      <c r="K7" s="300"/>
    </row>
    <row r="8" spans="1:15">
      <c r="A8" s="301"/>
      <c r="B8" s="301"/>
      <c r="C8" s="301"/>
      <c r="D8" s="301"/>
      <c r="E8" s="301"/>
      <c r="F8" s="301"/>
      <c r="G8" s="301"/>
      <c r="H8" s="301"/>
      <c r="I8" s="301"/>
      <c r="J8" s="445" t="s">
        <v>426</v>
      </c>
      <c r="K8" s="445"/>
    </row>
    <row r="9" spans="1:15" s="303" customFormat="1" ht="15.75">
      <c r="A9" s="446" t="s">
        <v>405</v>
      </c>
      <c r="B9" s="446"/>
      <c r="C9" s="446"/>
      <c r="D9" s="446"/>
      <c r="E9" s="446"/>
      <c r="F9" s="446"/>
      <c r="G9" s="446"/>
      <c r="H9" s="446"/>
      <c r="I9" s="446"/>
      <c r="J9" s="446"/>
      <c r="K9" s="302"/>
    </row>
    <row r="10" spans="1:15">
      <c r="D10" s="304"/>
      <c r="E10" s="304"/>
      <c r="F10" s="304"/>
    </row>
    <row r="11" spans="1:15">
      <c r="D11" s="440"/>
      <c r="E11" s="440"/>
      <c r="F11" s="440"/>
    </row>
    <row r="12" spans="1:15">
      <c r="I12" s="305"/>
      <c r="K12" s="306" t="s">
        <v>406</v>
      </c>
    </row>
    <row r="13" spans="1:15">
      <c r="A13" s="447" t="s">
        <v>407</v>
      </c>
      <c r="B13" s="448"/>
      <c r="C13" s="448"/>
      <c r="D13" s="449"/>
      <c r="E13" s="456" t="s">
        <v>408</v>
      </c>
      <c r="F13" s="459" t="s">
        <v>409</v>
      </c>
      <c r="G13" s="460"/>
      <c r="H13" s="459" t="s">
        <v>410</v>
      </c>
      <c r="I13" s="459" t="s">
        <v>411</v>
      </c>
      <c r="J13" s="459" t="s">
        <v>31</v>
      </c>
      <c r="K13" s="456" t="s">
        <v>412</v>
      </c>
    </row>
    <row r="14" spans="1:15">
      <c r="A14" s="450"/>
      <c r="B14" s="451"/>
      <c r="C14" s="451"/>
      <c r="D14" s="452"/>
      <c r="E14" s="457"/>
      <c r="F14" s="461"/>
      <c r="G14" s="462"/>
      <c r="H14" s="463"/>
      <c r="I14" s="463"/>
      <c r="J14" s="463"/>
      <c r="K14" s="457"/>
      <c r="M14" s="299"/>
    </row>
    <row r="15" spans="1:15">
      <c r="A15" s="450"/>
      <c r="B15" s="451"/>
      <c r="C15" s="451"/>
      <c r="D15" s="452"/>
      <c r="E15" s="457"/>
      <c r="F15" s="464" t="s">
        <v>413</v>
      </c>
      <c r="G15" s="459" t="s">
        <v>414</v>
      </c>
      <c r="H15" s="463"/>
      <c r="I15" s="463"/>
      <c r="J15" s="463"/>
      <c r="K15" s="457"/>
      <c r="N15" s="299"/>
      <c r="O15" s="299"/>
    </row>
    <row r="16" spans="1:15">
      <c r="A16" s="453"/>
      <c r="B16" s="454"/>
      <c r="C16" s="454"/>
      <c r="D16" s="455"/>
      <c r="E16" s="458"/>
      <c r="F16" s="465"/>
      <c r="G16" s="461"/>
      <c r="H16" s="461"/>
      <c r="I16" s="461"/>
      <c r="J16" s="461"/>
      <c r="K16" s="458"/>
    </row>
    <row r="17" spans="1:11">
      <c r="A17" s="442" t="s">
        <v>415</v>
      </c>
      <c r="B17" s="443"/>
      <c r="C17" s="443"/>
      <c r="D17" s="444"/>
      <c r="E17" s="307"/>
      <c r="F17" s="308">
        <v>73200</v>
      </c>
      <c r="G17" s="309">
        <v>53500</v>
      </c>
      <c r="H17" s="275">
        <v>55133.17</v>
      </c>
      <c r="I17" s="275">
        <v>53405.57</v>
      </c>
      <c r="J17" s="310">
        <f>I17</f>
        <v>53405.57</v>
      </c>
      <c r="K17" s="311">
        <f>H17-I17</f>
        <v>1727.5999999999985</v>
      </c>
    </row>
    <row r="18" spans="1:11">
      <c r="A18" s="466" t="s">
        <v>416</v>
      </c>
      <c r="B18" s="467"/>
      <c r="C18" s="467"/>
      <c r="D18" s="468"/>
      <c r="E18" s="307"/>
      <c r="F18" s="308"/>
      <c r="G18" s="309"/>
      <c r="H18" s="275"/>
      <c r="I18" s="275"/>
      <c r="J18" s="310"/>
      <c r="K18" s="311"/>
    </row>
    <row r="19" spans="1:11">
      <c r="A19" s="466" t="s">
        <v>417</v>
      </c>
      <c r="B19" s="467"/>
      <c r="C19" s="467"/>
      <c r="D19" s="468"/>
      <c r="E19" s="312"/>
      <c r="F19" s="308"/>
      <c r="G19" s="309"/>
      <c r="H19" s="275"/>
      <c r="I19" s="275"/>
      <c r="J19" s="310"/>
      <c r="K19" s="311"/>
    </row>
    <row r="20" spans="1:11">
      <c r="A20" s="442" t="s">
        <v>418</v>
      </c>
      <c r="B20" s="443"/>
      <c r="C20" s="443"/>
      <c r="D20" s="444"/>
      <c r="E20" s="307"/>
      <c r="F20" s="308"/>
      <c r="G20" s="309"/>
      <c r="H20" s="309"/>
      <c r="I20" s="309"/>
      <c r="J20" s="310"/>
      <c r="K20" s="311"/>
    </row>
    <row r="21" spans="1:11">
      <c r="A21" s="442" t="s">
        <v>419</v>
      </c>
      <c r="B21" s="443"/>
      <c r="C21" s="443"/>
      <c r="D21" s="444"/>
      <c r="E21" s="313"/>
      <c r="F21" s="308"/>
      <c r="G21" s="309"/>
      <c r="H21" s="314"/>
      <c r="I21" s="314"/>
      <c r="J21" s="314"/>
      <c r="K21" s="315"/>
    </row>
    <row r="22" spans="1:11">
      <c r="A22" s="442" t="s">
        <v>420</v>
      </c>
      <c r="B22" s="443"/>
      <c r="C22" s="443"/>
      <c r="D22" s="444"/>
      <c r="E22" s="307"/>
      <c r="F22" s="311" t="s">
        <v>421</v>
      </c>
      <c r="G22" s="314" t="s">
        <v>421</v>
      </c>
      <c r="H22" s="309"/>
      <c r="I22" s="309"/>
      <c r="J22" s="310"/>
      <c r="K22" s="311"/>
    </row>
    <row r="23" spans="1:11">
      <c r="A23" s="442" t="s">
        <v>422</v>
      </c>
      <c r="B23" s="443"/>
      <c r="C23" s="443"/>
      <c r="D23" s="444"/>
      <c r="E23" s="307"/>
      <c r="F23" s="311" t="s">
        <v>421</v>
      </c>
      <c r="G23" s="314" t="s">
        <v>421</v>
      </c>
      <c r="H23" s="309"/>
      <c r="I23" s="309"/>
      <c r="J23" s="310"/>
      <c r="K23" s="311"/>
    </row>
    <row r="24" spans="1:11">
      <c r="A24" s="471" t="s">
        <v>423</v>
      </c>
      <c r="B24" s="472"/>
      <c r="C24" s="472"/>
      <c r="D24" s="473"/>
      <c r="E24" s="316"/>
      <c r="F24" s="311">
        <f>SUM(F17:F21)</f>
        <v>73200</v>
      </c>
      <c r="G24" s="311">
        <f t="shared" ref="G24:J24" si="0">SUM(G17:G21)</f>
        <v>53500</v>
      </c>
      <c r="H24" s="311">
        <f t="shared" si="0"/>
        <v>55133.17</v>
      </c>
      <c r="I24" s="311">
        <f t="shared" si="0"/>
        <v>53405.57</v>
      </c>
      <c r="J24" s="311">
        <f t="shared" si="0"/>
        <v>53405.57</v>
      </c>
      <c r="K24" s="317" t="s">
        <v>421</v>
      </c>
    </row>
    <row r="25" spans="1:11">
      <c r="A25" s="471" t="s">
        <v>424</v>
      </c>
      <c r="B25" s="472"/>
      <c r="C25" s="472"/>
      <c r="D25" s="473"/>
      <c r="E25" s="477" t="s">
        <v>421</v>
      </c>
      <c r="F25" s="477" t="s">
        <v>421</v>
      </c>
      <c r="G25" s="478" t="s">
        <v>421</v>
      </c>
      <c r="H25" s="478" t="s">
        <v>421</v>
      </c>
      <c r="I25" s="478" t="s">
        <v>421</v>
      </c>
      <c r="J25" s="478" t="s">
        <v>421</v>
      </c>
      <c r="K25" s="469">
        <f>K17+K18+K19+K20+K23+K22+K21</f>
        <v>1727.5999999999985</v>
      </c>
    </row>
    <row r="26" spans="1:11">
      <c r="A26" s="474"/>
      <c r="B26" s="475"/>
      <c r="C26" s="475"/>
      <c r="D26" s="476"/>
      <c r="E26" s="470"/>
      <c r="F26" s="470"/>
      <c r="G26" s="479"/>
      <c r="H26" s="479"/>
      <c r="I26" s="479"/>
      <c r="J26" s="479"/>
      <c r="K26" s="470"/>
    </row>
    <row r="28" spans="1:11">
      <c r="A28" s="297" t="s">
        <v>223</v>
      </c>
      <c r="H28" s="318"/>
      <c r="J28" s="480" t="s">
        <v>224</v>
      </c>
      <c r="K28" s="480"/>
    </row>
    <row r="29" spans="1:11">
      <c r="H29" s="319" t="s">
        <v>226</v>
      </c>
      <c r="J29" s="440"/>
      <c r="K29" s="440"/>
    </row>
    <row r="30" spans="1:11">
      <c r="H30" s="305"/>
      <c r="I30" s="305"/>
      <c r="J30" s="305"/>
      <c r="K30" s="305"/>
    </row>
    <row r="31" spans="1:11">
      <c r="A31" s="297" t="s">
        <v>228</v>
      </c>
      <c r="H31" s="318"/>
      <c r="J31" s="480" t="s">
        <v>229</v>
      </c>
      <c r="K31" s="480"/>
    </row>
    <row r="32" spans="1:11">
      <c r="H32" s="319" t="s">
        <v>226</v>
      </c>
      <c r="J32" s="440"/>
      <c r="K32" s="440"/>
    </row>
    <row r="33" spans="1:8">
      <c r="A33" s="481" t="s">
        <v>425</v>
      </c>
      <c r="B33" s="481"/>
      <c r="C33" s="481"/>
      <c r="D33" s="481"/>
      <c r="E33" s="481"/>
      <c r="F33" s="481"/>
      <c r="G33" s="481"/>
      <c r="H33" s="320"/>
    </row>
    <row r="34" spans="1:8">
      <c r="A34" s="321"/>
      <c r="B34" s="321"/>
      <c r="C34" s="321"/>
      <c r="D34" s="321"/>
      <c r="E34" s="321"/>
      <c r="F34" s="321"/>
      <c r="G34" s="321"/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"/>
  </protectedRanges>
  <mergeCells count="39">
    <mergeCell ref="J28:K28"/>
    <mergeCell ref="J29:K29"/>
    <mergeCell ref="J31:K31"/>
    <mergeCell ref="J32:K32"/>
    <mergeCell ref="A33:G33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B7:F7"/>
    <mergeCell ref="J1:K1"/>
    <mergeCell ref="B2:H2"/>
    <mergeCell ref="B3:F3"/>
    <mergeCell ref="B5:H5"/>
    <mergeCell ref="B6:F6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DA1B-4CD4-40C9-A73C-F4D85FAC865C}">
  <sheetPr>
    <pageSetUpPr fitToPage="1"/>
  </sheetPr>
  <dimension ref="A1:S374"/>
  <sheetViews>
    <sheetView topLeftCell="A4" workbookViewId="0">
      <selection activeCell="G379" sqref="G379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>
      <c r="A27" s="354" t="s">
        <v>21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233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768359</v>
      </c>
      <c r="J34" s="115">
        <f>SUM(J35+J46+J65+J86+J93+J113+J139+J158+J168)</f>
        <v>355159</v>
      </c>
      <c r="K34" s="116">
        <f>SUM(K35+K46+K65+K86+K93+K113+K139+K158+K168)</f>
        <v>325554.15000000002</v>
      </c>
      <c r="L34" s="115">
        <f>SUM(L35+L46+L65+L86+L93+L113+L139+L158+L168)</f>
        <v>325554.15000000002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622100</v>
      </c>
      <c r="J35" s="115">
        <f>SUM(J36+J42)</f>
        <v>259100</v>
      </c>
      <c r="K35" s="117">
        <f>SUM(K36+K42)</f>
        <v>259100</v>
      </c>
      <c r="L35" s="118">
        <f>SUM(L36+L42)</f>
        <v>259100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612900</v>
      </c>
      <c r="J36" s="115">
        <f>SUM(J37)</f>
        <v>255300</v>
      </c>
      <c r="K36" s="116">
        <f>SUM(K37)</f>
        <v>255300</v>
      </c>
      <c r="L36" s="115">
        <f>SUM(L37)</f>
        <v>255300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612900</v>
      </c>
      <c r="J37" s="115">
        <f t="shared" ref="J37:L38" si="0">SUM(J38)</f>
        <v>255300</v>
      </c>
      <c r="K37" s="115">
        <f t="shared" si="0"/>
        <v>255300</v>
      </c>
      <c r="L37" s="115">
        <f t="shared" si="0"/>
        <v>255300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612900</v>
      </c>
      <c r="J38" s="116">
        <f t="shared" si="0"/>
        <v>255300</v>
      </c>
      <c r="K38" s="116">
        <f t="shared" si="0"/>
        <v>255300</v>
      </c>
      <c r="L38" s="116">
        <f t="shared" si="0"/>
        <v>255300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612900</v>
      </c>
      <c r="J39" s="120">
        <v>255300</v>
      </c>
      <c r="K39" s="120">
        <v>255300</v>
      </c>
      <c r="L39" s="120">
        <v>255300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9200</v>
      </c>
      <c r="J42" s="115">
        <f t="shared" si="1"/>
        <v>3800</v>
      </c>
      <c r="K42" s="116">
        <f t="shared" si="1"/>
        <v>3800</v>
      </c>
      <c r="L42" s="115">
        <f t="shared" si="1"/>
        <v>3800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9200</v>
      </c>
      <c r="J43" s="115">
        <f t="shared" si="1"/>
        <v>3800</v>
      </c>
      <c r="K43" s="115">
        <f t="shared" si="1"/>
        <v>3800</v>
      </c>
      <c r="L43" s="115">
        <f t="shared" si="1"/>
        <v>3800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9200</v>
      </c>
      <c r="J44" s="115">
        <f t="shared" si="1"/>
        <v>3800</v>
      </c>
      <c r="K44" s="115">
        <f t="shared" si="1"/>
        <v>3800</v>
      </c>
      <c r="L44" s="115">
        <f t="shared" si="1"/>
        <v>3800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9200</v>
      </c>
      <c r="J45" s="120">
        <v>3800</v>
      </c>
      <c r="K45" s="120">
        <v>3800</v>
      </c>
      <c r="L45" s="120">
        <v>3800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130859</v>
      </c>
      <c r="J46" s="123">
        <f t="shared" si="2"/>
        <v>83259</v>
      </c>
      <c r="K46" s="122">
        <f t="shared" si="2"/>
        <v>53654.15</v>
      </c>
      <c r="L46" s="122">
        <f t="shared" si="2"/>
        <v>53654.15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130859</v>
      </c>
      <c r="J47" s="116">
        <f t="shared" si="2"/>
        <v>83259</v>
      </c>
      <c r="K47" s="115">
        <f t="shared" si="2"/>
        <v>53654.15</v>
      </c>
      <c r="L47" s="116">
        <f t="shared" si="2"/>
        <v>53654.15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130859</v>
      </c>
      <c r="J48" s="116">
        <f t="shared" si="2"/>
        <v>83259</v>
      </c>
      <c r="K48" s="118">
        <f t="shared" si="2"/>
        <v>53654.15</v>
      </c>
      <c r="L48" s="118">
        <f t="shared" si="2"/>
        <v>53654.15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130859</v>
      </c>
      <c r="J49" s="124">
        <f>SUM(J50:J64)</f>
        <v>83259</v>
      </c>
      <c r="K49" s="125">
        <f>SUM(K50:K64)</f>
        <v>53654.15</v>
      </c>
      <c r="L49" s="125">
        <f>SUM(L50:L64)</f>
        <v>53654.15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1300</v>
      </c>
      <c r="J51" s="120">
        <v>500</v>
      </c>
      <c r="K51" s="120">
        <v>319.3</v>
      </c>
      <c r="L51" s="120">
        <v>319.3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3400</v>
      </c>
      <c r="J52" s="120">
        <v>1700</v>
      </c>
      <c r="K52" s="120">
        <v>688.63</v>
      </c>
      <c r="L52" s="120">
        <v>688.63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7700</v>
      </c>
      <c r="J53" s="120">
        <v>4000</v>
      </c>
      <c r="K53" s="120">
        <v>3176.84</v>
      </c>
      <c r="L53" s="120">
        <v>3176.84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600</v>
      </c>
      <c r="J55" s="120">
        <v>400</v>
      </c>
      <c r="K55" s="120">
        <v>391.73</v>
      </c>
      <c r="L55" s="120">
        <v>391.73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13580</v>
      </c>
      <c r="J58" s="120">
        <v>8580</v>
      </c>
      <c r="K58" s="120">
        <v>3194.62</v>
      </c>
      <c r="L58" s="120">
        <v>3194.62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1600</v>
      </c>
      <c r="J59" s="120">
        <v>1100</v>
      </c>
      <c r="K59" s="120">
        <v>1038</v>
      </c>
      <c r="L59" s="120">
        <v>1038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61600</v>
      </c>
      <c r="J61" s="120">
        <v>40400</v>
      </c>
      <c r="K61" s="120">
        <v>31246.68</v>
      </c>
      <c r="L61" s="120">
        <v>31246.68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6300</v>
      </c>
      <c r="J62" s="120">
        <v>3200</v>
      </c>
      <c r="K62" s="120">
        <v>2208.63</v>
      </c>
      <c r="L62" s="120">
        <v>2208.63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800</v>
      </c>
      <c r="J63" s="120">
        <v>400</v>
      </c>
      <c r="K63" s="120">
        <v>211.76</v>
      </c>
      <c r="L63" s="120">
        <v>211.76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33979</v>
      </c>
      <c r="J64" s="120">
        <v>22979</v>
      </c>
      <c r="K64" s="120">
        <v>11177.96</v>
      </c>
      <c r="L64" s="120">
        <v>11177.96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15400</v>
      </c>
      <c r="J139" s="127">
        <f>SUM(J140+J145+J153)</f>
        <v>12800</v>
      </c>
      <c r="K139" s="116">
        <f>SUM(K140+K145+K153)</f>
        <v>12800</v>
      </c>
      <c r="L139" s="115">
        <f>SUM(L140+L145+L153)</f>
        <v>12800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15400</v>
      </c>
      <c r="J153" s="127">
        <f t="shared" si="15"/>
        <v>12800</v>
      </c>
      <c r="K153" s="116">
        <f t="shared" si="15"/>
        <v>12800</v>
      </c>
      <c r="L153" s="115">
        <f t="shared" si="15"/>
        <v>12800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15400</v>
      </c>
      <c r="J154" s="133">
        <f t="shared" si="15"/>
        <v>12800</v>
      </c>
      <c r="K154" s="125">
        <f t="shared" si="15"/>
        <v>12800</v>
      </c>
      <c r="L154" s="124">
        <f t="shared" si="15"/>
        <v>12800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15400</v>
      </c>
      <c r="J155" s="127">
        <f>SUM(J156:J157)</f>
        <v>12800</v>
      </c>
      <c r="K155" s="116">
        <f>SUM(K156:K157)</f>
        <v>12800</v>
      </c>
      <c r="L155" s="115">
        <f>SUM(L156:L157)</f>
        <v>12800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15400</v>
      </c>
      <c r="J156" s="135">
        <v>12800</v>
      </c>
      <c r="K156" s="135">
        <v>12800</v>
      </c>
      <c r="L156" s="135">
        <v>12800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26750</v>
      </c>
      <c r="J184" s="127">
        <f>SUM(J185+J238+J303)</f>
        <v>16750</v>
      </c>
      <c r="K184" s="116">
        <f>SUM(K185+K238+K303)</f>
        <v>4998</v>
      </c>
      <c r="L184" s="115">
        <f>SUM(L185+L238+L303)</f>
        <v>4998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26750</v>
      </c>
      <c r="J185" s="122">
        <f>SUM(J186+J209+J216+J228+J232)</f>
        <v>16750</v>
      </c>
      <c r="K185" s="122">
        <f>SUM(K186+K209+K216+K228+K232)</f>
        <v>4998</v>
      </c>
      <c r="L185" s="122">
        <f>SUM(L186+L209+L216+L228+L232)</f>
        <v>4998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26750</v>
      </c>
      <c r="J186" s="127">
        <f>SUM(J187+J190+J195+J201+J206)</f>
        <v>16750</v>
      </c>
      <c r="K186" s="116">
        <f>SUM(K187+K190+K195+K201+K206)</f>
        <v>4998</v>
      </c>
      <c r="L186" s="115">
        <f>SUM(L187+L190+L195+L201+L206)</f>
        <v>4998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20000</v>
      </c>
      <c r="J190" s="128">
        <f>J191</f>
        <v>10000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20000</v>
      </c>
      <c r="J191" s="127">
        <f>SUM(J192:J194)</f>
        <v>10000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20000</v>
      </c>
      <c r="J194" s="119">
        <v>10000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5150</v>
      </c>
      <c r="J195" s="127">
        <f>J196</f>
        <v>5150</v>
      </c>
      <c r="K195" s="116">
        <f>K196</f>
        <v>4998</v>
      </c>
      <c r="L195" s="115">
        <f>L196</f>
        <v>4998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5150</v>
      </c>
      <c r="J196" s="115">
        <f>SUM(J197:J200)</f>
        <v>5150</v>
      </c>
      <c r="K196" s="115">
        <f>SUM(K197:K200)</f>
        <v>4998</v>
      </c>
      <c r="L196" s="115">
        <f>SUM(L197:L200)</f>
        <v>4998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5150</v>
      </c>
      <c r="J200" s="141">
        <v>5150</v>
      </c>
      <c r="K200" s="121">
        <v>4998</v>
      </c>
      <c r="L200" s="121">
        <v>4998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1600</v>
      </c>
      <c r="J206" s="127">
        <f t="shared" si="19"/>
        <v>1600</v>
      </c>
      <c r="K206" s="116">
        <f t="shared" si="19"/>
        <v>0</v>
      </c>
      <c r="L206" s="115">
        <f t="shared" si="19"/>
        <v>0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1600</v>
      </c>
      <c r="J207" s="116">
        <f t="shared" si="19"/>
        <v>1600</v>
      </c>
      <c r="K207" s="116">
        <f t="shared" si="19"/>
        <v>0</v>
      </c>
      <c r="L207" s="116">
        <f t="shared" si="19"/>
        <v>0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1600</v>
      </c>
      <c r="J208" s="121">
        <v>1600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795109</v>
      </c>
      <c r="J368" s="130">
        <f>SUM(J34+J184)</f>
        <v>371909</v>
      </c>
      <c r="K368" s="130">
        <f>SUM(K34+K184)</f>
        <v>330552.15000000002</v>
      </c>
      <c r="L368" s="130">
        <f>SUM(L34+L184)</f>
        <v>330552.15000000002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6.2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4265-A9ED-4C20-AA94-77A79E090CBF}">
  <sheetPr>
    <pageSetUpPr fitToPage="1"/>
  </sheetPr>
  <dimension ref="A1:S374"/>
  <sheetViews>
    <sheetView tabSelected="1" topLeftCell="A52" workbookViewId="0">
      <selection activeCell="Q373" sqref="Q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 ht="14.25" customHeight="1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 ht="16.5" customHeight="1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 ht="29.1" customHeight="1">
      <c r="A27" s="354" t="s">
        <v>240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233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750900</v>
      </c>
      <c r="J34" s="115">
        <f>SUM(J35+J46+J65+J86+J93+J113+J139+J158+J168)</f>
        <v>337700</v>
      </c>
      <c r="K34" s="116">
        <f>SUM(K35+K46+K65+K86+K93+K113+K139+K158+K168)</f>
        <v>324869.44</v>
      </c>
      <c r="L34" s="115">
        <f>SUM(L35+L46+L65+L86+L93+L113+L139+L158+L168)</f>
        <v>324869.44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622100</v>
      </c>
      <c r="J35" s="115">
        <f>SUM(J36+J42)</f>
        <v>259100</v>
      </c>
      <c r="K35" s="117">
        <f>SUM(K36+K42)</f>
        <v>259100</v>
      </c>
      <c r="L35" s="118">
        <f>SUM(L36+L42)</f>
        <v>259100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612900</v>
      </c>
      <c r="J36" s="115">
        <f>SUM(J37)</f>
        <v>255300</v>
      </c>
      <c r="K36" s="116">
        <f>SUM(K37)</f>
        <v>255300</v>
      </c>
      <c r="L36" s="115">
        <f>SUM(L37)</f>
        <v>255300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612900</v>
      </c>
      <c r="J37" s="115">
        <f t="shared" ref="J37:L38" si="0">SUM(J38)</f>
        <v>255300</v>
      </c>
      <c r="K37" s="115">
        <f t="shared" si="0"/>
        <v>255300</v>
      </c>
      <c r="L37" s="115">
        <f t="shared" si="0"/>
        <v>255300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612900</v>
      </c>
      <c r="J38" s="116">
        <f t="shared" si="0"/>
        <v>255300</v>
      </c>
      <c r="K38" s="116">
        <f t="shared" si="0"/>
        <v>255300</v>
      </c>
      <c r="L38" s="116">
        <f t="shared" si="0"/>
        <v>255300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612900</v>
      </c>
      <c r="J39" s="120">
        <v>255300</v>
      </c>
      <c r="K39" s="120">
        <v>255300</v>
      </c>
      <c r="L39" s="120">
        <v>255300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9200</v>
      </c>
      <c r="J42" s="115">
        <f t="shared" si="1"/>
        <v>3800</v>
      </c>
      <c r="K42" s="116">
        <f t="shared" si="1"/>
        <v>3800</v>
      </c>
      <c r="L42" s="115">
        <f t="shared" si="1"/>
        <v>3800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9200</v>
      </c>
      <c r="J43" s="115">
        <f t="shared" si="1"/>
        <v>3800</v>
      </c>
      <c r="K43" s="115">
        <f t="shared" si="1"/>
        <v>3800</v>
      </c>
      <c r="L43" s="115">
        <f t="shared" si="1"/>
        <v>3800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9200</v>
      </c>
      <c r="J44" s="115">
        <f t="shared" si="1"/>
        <v>3800</v>
      </c>
      <c r="K44" s="115">
        <f t="shared" si="1"/>
        <v>3800</v>
      </c>
      <c r="L44" s="115">
        <f t="shared" si="1"/>
        <v>3800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9200</v>
      </c>
      <c r="J45" s="120">
        <v>3800</v>
      </c>
      <c r="K45" s="120">
        <v>3800</v>
      </c>
      <c r="L45" s="120">
        <v>3800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113400</v>
      </c>
      <c r="J46" s="123">
        <f t="shared" si="2"/>
        <v>65800</v>
      </c>
      <c r="K46" s="122">
        <f t="shared" si="2"/>
        <v>52969.440000000002</v>
      </c>
      <c r="L46" s="122">
        <f t="shared" si="2"/>
        <v>52969.440000000002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113400</v>
      </c>
      <c r="J47" s="116">
        <f t="shared" si="2"/>
        <v>65800</v>
      </c>
      <c r="K47" s="115">
        <f t="shared" si="2"/>
        <v>52969.440000000002</v>
      </c>
      <c r="L47" s="116">
        <f t="shared" si="2"/>
        <v>52969.440000000002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113400</v>
      </c>
      <c r="J48" s="116">
        <f t="shared" si="2"/>
        <v>65800</v>
      </c>
      <c r="K48" s="118">
        <f t="shared" si="2"/>
        <v>52969.440000000002</v>
      </c>
      <c r="L48" s="118">
        <f t="shared" si="2"/>
        <v>52969.440000000002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113400</v>
      </c>
      <c r="J49" s="124">
        <f>SUM(J50:J64)</f>
        <v>65800</v>
      </c>
      <c r="K49" s="125">
        <f>SUM(K50:K64)</f>
        <v>52969.440000000002</v>
      </c>
      <c r="L49" s="125">
        <f>SUM(L50:L64)</f>
        <v>52969.440000000002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1300</v>
      </c>
      <c r="J51" s="120">
        <v>500</v>
      </c>
      <c r="K51" s="120">
        <v>319.3</v>
      </c>
      <c r="L51" s="120">
        <v>319.3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3400</v>
      </c>
      <c r="J52" s="120">
        <v>1700</v>
      </c>
      <c r="K52" s="120">
        <v>688.63</v>
      </c>
      <c r="L52" s="120">
        <v>688.63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7700</v>
      </c>
      <c r="J53" s="120">
        <v>4000</v>
      </c>
      <c r="K53" s="120">
        <v>3176.84</v>
      </c>
      <c r="L53" s="120">
        <v>3176.84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600</v>
      </c>
      <c r="J55" s="120">
        <v>400</v>
      </c>
      <c r="K55" s="120">
        <v>391.73</v>
      </c>
      <c r="L55" s="120">
        <v>391.73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8500</v>
      </c>
      <c r="J58" s="120">
        <v>3500</v>
      </c>
      <c r="K58" s="120">
        <v>3194.62</v>
      </c>
      <c r="L58" s="120">
        <v>3194.62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1600</v>
      </c>
      <c r="J59" s="120">
        <v>1100</v>
      </c>
      <c r="K59" s="120">
        <v>1038</v>
      </c>
      <c r="L59" s="120">
        <v>1038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61600</v>
      </c>
      <c r="J61" s="120">
        <v>40400</v>
      </c>
      <c r="K61" s="120">
        <v>31246.68</v>
      </c>
      <c r="L61" s="120">
        <v>31246.68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6300</v>
      </c>
      <c r="J62" s="120">
        <v>3200</v>
      </c>
      <c r="K62" s="120">
        <v>2208.63</v>
      </c>
      <c r="L62" s="120">
        <v>2208.63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800</v>
      </c>
      <c r="J63" s="120">
        <v>400</v>
      </c>
      <c r="K63" s="120">
        <v>211.76</v>
      </c>
      <c r="L63" s="120">
        <v>211.76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21600</v>
      </c>
      <c r="J64" s="120">
        <v>10600</v>
      </c>
      <c r="K64" s="120">
        <v>10493.25</v>
      </c>
      <c r="L64" s="120">
        <v>10493.25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15400</v>
      </c>
      <c r="J139" s="127">
        <f>SUM(J140+J145+J153)</f>
        <v>12800</v>
      </c>
      <c r="K139" s="116">
        <f>SUM(K140+K145+K153)</f>
        <v>12800</v>
      </c>
      <c r="L139" s="115">
        <f>SUM(L140+L145+L153)</f>
        <v>12800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15400</v>
      </c>
      <c r="J153" s="127">
        <f t="shared" si="15"/>
        <v>12800</v>
      </c>
      <c r="K153" s="116">
        <f t="shared" si="15"/>
        <v>12800</v>
      </c>
      <c r="L153" s="115">
        <f t="shared" si="15"/>
        <v>12800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15400</v>
      </c>
      <c r="J154" s="133">
        <f t="shared" si="15"/>
        <v>12800</v>
      </c>
      <c r="K154" s="125">
        <f t="shared" si="15"/>
        <v>12800</v>
      </c>
      <c r="L154" s="124">
        <f t="shared" si="15"/>
        <v>12800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15400</v>
      </c>
      <c r="J155" s="127">
        <f>SUM(J156:J157)</f>
        <v>12800</v>
      </c>
      <c r="K155" s="116">
        <f>SUM(K156:K157)</f>
        <v>12800</v>
      </c>
      <c r="L155" s="115">
        <f>SUM(L156:L157)</f>
        <v>12800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15400</v>
      </c>
      <c r="J156" s="135">
        <v>12800</v>
      </c>
      <c r="K156" s="135">
        <v>12800</v>
      </c>
      <c r="L156" s="135">
        <v>12800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750900</v>
      </c>
      <c r="J368" s="130">
        <f>SUM(J34+J184)</f>
        <v>337700</v>
      </c>
      <c r="K368" s="130">
        <f>SUM(K34+K184)</f>
        <v>324869.44</v>
      </c>
      <c r="L368" s="130">
        <f>SUM(L34+L184)</f>
        <v>324869.44</v>
      </c>
    </row>
    <row r="369" spans="1:12" ht="18.75" customHeight="1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3.5" customHeight="1">
      <c r="D372" s="147"/>
      <c r="I372" s="14"/>
      <c r="K372" s="14"/>
      <c r="L372" s="14"/>
    </row>
    <row r="373" spans="1:12" ht="24.7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3.2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59055118110236227" bottom="0.59055118110236227" header="3.937007874015748E-2" footer="3.937007874015748E-2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2376-3870-4ABD-B5C2-AF270D6184BE}">
  <sheetPr>
    <pageSetUpPr fitToPage="1"/>
  </sheetPr>
  <dimension ref="A1:S374"/>
  <sheetViews>
    <sheetView topLeftCell="A64" workbookViewId="0">
      <selection activeCell="Q371" sqref="Q371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6" t="s">
        <v>235</v>
      </c>
      <c r="F21" s="356"/>
      <c r="G21" s="356"/>
      <c r="H21" s="356"/>
      <c r="I21" s="356"/>
      <c r="J21" s="356"/>
      <c r="K21" s="356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 ht="43.5" customHeight="1">
      <c r="A27" s="354" t="s">
        <v>241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233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17459</v>
      </c>
      <c r="J34" s="115">
        <f>SUM(J35+J46+J65+J86+J93+J113+J139+J158+J168)</f>
        <v>17459</v>
      </c>
      <c r="K34" s="116">
        <f>SUM(K35+K46+K65+K86+K93+K113+K139+K158+K168)</f>
        <v>684.71</v>
      </c>
      <c r="L34" s="115">
        <f>SUM(L35+L46+L65+L86+L93+L113+L139+L158+L168)</f>
        <v>684.71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17459</v>
      </c>
      <c r="J46" s="123">
        <f t="shared" si="2"/>
        <v>17459</v>
      </c>
      <c r="K46" s="122">
        <f t="shared" si="2"/>
        <v>684.71</v>
      </c>
      <c r="L46" s="122">
        <f t="shared" si="2"/>
        <v>684.71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17459</v>
      </c>
      <c r="J47" s="116">
        <f t="shared" si="2"/>
        <v>17459</v>
      </c>
      <c r="K47" s="115">
        <f t="shared" si="2"/>
        <v>684.71</v>
      </c>
      <c r="L47" s="116">
        <f t="shared" si="2"/>
        <v>684.71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17459</v>
      </c>
      <c r="J48" s="116">
        <f t="shared" si="2"/>
        <v>17459</v>
      </c>
      <c r="K48" s="118">
        <f t="shared" si="2"/>
        <v>684.71</v>
      </c>
      <c r="L48" s="118">
        <f t="shared" si="2"/>
        <v>684.71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17459</v>
      </c>
      <c r="J49" s="124">
        <f>SUM(J50:J64)</f>
        <v>17459</v>
      </c>
      <c r="K49" s="125">
        <f>SUM(K50:K64)</f>
        <v>684.71</v>
      </c>
      <c r="L49" s="125">
        <f>SUM(L50:L64)</f>
        <v>684.71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5080</v>
      </c>
      <c r="J58" s="120">
        <v>5080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12379</v>
      </c>
      <c r="J64" s="120">
        <v>12379</v>
      </c>
      <c r="K64" s="120">
        <v>684.71</v>
      </c>
      <c r="L64" s="120">
        <v>684.71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6750</v>
      </c>
      <c r="J184" s="127">
        <f>SUM(J185+J238+J303)</f>
        <v>6750</v>
      </c>
      <c r="K184" s="116">
        <f>SUM(K185+K238+K303)</f>
        <v>4998</v>
      </c>
      <c r="L184" s="115">
        <f>SUM(L185+L238+L303)</f>
        <v>4998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6750</v>
      </c>
      <c r="J185" s="122">
        <f>SUM(J186+J209+J216+J228+J232)</f>
        <v>6750</v>
      </c>
      <c r="K185" s="122">
        <f>SUM(K186+K209+K216+K228+K232)</f>
        <v>4998</v>
      </c>
      <c r="L185" s="122">
        <f>SUM(L186+L209+L216+L228+L232)</f>
        <v>4998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6750</v>
      </c>
      <c r="J186" s="127">
        <f>SUM(J187+J190+J195+J201+J206)</f>
        <v>6750</v>
      </c>
      <c r="K186" s="116">
        <f>SUM(K187+K190+K195+K201+K206)</f>
        <v>4998</v>
      </c>
      <c r="L186" s="115">
        <f>SUM(L187+L190+L195+L201+L206)</f>
        <v>4998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5150</v>
      </c>
      <c r="J195" s="127">
        <f>J196</f>
        <v>5150</v>
      </c>
      <c r="K195" s="116">
        <f>K196</f>
        <v>4998</v>
      </c>
      <c r="L195" s="115">
        <f>L196</f>
        <v>4998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5150</v>
      </c>
      <c r="J196" s="115">
        <f>SUM(J197:J200)</f>
        <v>5150</v>
      </c>
      <c r="K196" s="115">
        <f>SUM(K197:K200)</f>
        <v>4998</v>
      </c>
      <c r="L196" s="115">
        <f>SUM(L197:L200)</f>
        <v>4998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5150</v>
      </c>
      <c r="J200" s="141">
        <v>5150</v>
      </c>
      <c r="K200" s="121">
        <v>4998</v>
      </c>
      <c r="L200" s="121">
        <v>4998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1600</v>
      </c>
      <c r="J206" s="127">
        <f t="shared" si="19"/>
        <v>1600</v>
      </c>
      <c r="K206" s="116">
        <f t="shared" si="19"/>
        <v>0</v>
      </c>
      <c r="L206" s="115">
        <f t="shared" si="19"/>
        <v>0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1600</v>
      </c>
      <c r="J207" s="116">
        <f t="shared" si="19"/>
        <v>1600</v>
      </c>
      <c r="K207" s="116">
        <f t="shared" si="19"/>
        <v>0</v>
      </c>
      <c r="L207" s="116">
        <f t="shared" si="19"/>
        <v>0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1600</v>
      </c>
      <c r="J208" s="121">
        <v>1600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24209</v>
      </c>
      <c r="J368" s="130">
        <f>SUM(J34+J184)</f>
        <v>24209</v>
      </c>
      <c r="K368" s="130">
        <f>SUM(K34+K184)</f>
        <v>5682.71</v>
      </c>
      <c r="L368" s="130">
        <f>SUM(L34+L184)</f>
        <v>5682.71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30.7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D99FD-58DB-4640-840A-CD2C3824A991}">
  <sheetPr>
    <pageSetUpPr fitToPage="1"/>
  </sheetPr>
  <dimension ref="A1:S374"/>
  <sheetViews>
    <sheetView topLeftCell="A33" workbookViewId="0">
      <selection activeCell="R374" sqref="R374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234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>
      <c r="A27" s="354" t="s">
        <v>242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233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 hidden="1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20000</v>
      </c>
      <c r="J184" s="127">
        <f>SUM(J185+J238+J303)</f>
        <v>10000</v>
      </c>
      <c r="K184" s="116">
        <f>SUM(K185+K238+K303)</f>
        <v>0</v>
      </c>
      <c r="L184" s="115">
        <f>SUM(L185+L238+L303)</f>
        <v>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20000</v>
      </c>
      <c r="J185" s="122">
        <f>SUM(J186+J209+J216+J228+J232)</f>
        <v>10000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20000</v>
      </c>
      <c r="J186" s="127">
        <f>SUM(J187+J190+J195+J201+J206)</f>
        <v>10000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20000</v>
      </c>
      <c r="J190" s="128">
        <f>J191</f>
        <v>10000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20000</v>
      </c>
      <c r="J191" s="127">
        <f>SUM(J192:J194)</f>
        <v>10000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20000</v>
      </c>
      <c r="J194" s="119">
        <v>10000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20000</v>
      </c>
      <c r="J368" s="130">
        <f>SUM(J34+J184)</f>
        <v>10000</v>
      </c>
      <c r="K368" s="130">
        <f>SUM(K34+K184)</f>
        <v>0</v>
      </c>
      <c r="L368" s="130">
        <f>SUM(L34+L184)</f>
        <v>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7.7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0F2B-CF4C-45C5-A9CF-B163B4BE661C}">
  <sheetPr>
    <pageSetUpPr fitToPage="1"/>
  </sheetPr>
  <dimension ref="A1:S374"/>
  <sheetViews>
    <sheetView topLeftCell="A28" workbookViewId="0">
      <selection activeCell="R370" sqref="R370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243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 ht="29.1" customHeight="1">
      <c r="A27" s="354" t="s">
        <v>240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244</v>
      </c>
      <c r="K29" s="32" t="s">
        <v>239</v>
      </c>
      <c r="L29" s="32" t="s">
        <v>239</v>
      </c>
      <c r="M29" s="30"/>
    </row>
    <row r="30" spans="1:13">
      <c r="A30" s="322" t="s">
        <v>233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8700</v>
      </c>
      <c r="J34" s="115">
        <f>SUM(J35+J46+J65+J86+J93+J113+J139+J158+J168)</f>
        <v>8700</v>
      </c>
      <c r="K34" s="116">
        <f>SUM(K35+K46+K65+K86+K93+K113+K139+K158+K168)</f>
        <v>8569.7199999999993</v>
      </c>
      <c r="L34" s="115">
        <f>SUM(L35+L46+L65+L86+L93+L113+L139+L158+L168)</f>
        <v>8569.7199999999993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8700</v>
      </c>
      <c r="J139" s="127">
        <f>SUM(J140+J145+J153)</f>
        <v>8700</v>
      </c>
      <c r="K139" s="116">
        <f>SUM(K140+K145+K153)</f>
        <v>8569.7199999999993</v>
      </c>
      <c r="L139" s="115">
        <f>SUM(L140+L145+L153)</f>
        <v>8569.7199999999993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8700</v>
      </c>
      <c r="J145" s="129">
        <f t="shared" si="14"/>
        <v>8700</v>
      </c>
      <c r="K145" s="117">
        <f t="shared" si="14"/>
        <v>8569.7199999999993</v>
      </c>
      <c r="L145" s="118">
        <f t="shared" si="14"/>
        <v>8569.7199999999993</v>
      </c>
      <c r="M145"/>
    </row>
    <row r="146" spans="1:13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8700</v>
      </c>
      <c r="J146" s="127">
        <f t="shared" si="14"/>
        <v>8700</v>
      </c>
      <c r="K146" s="116">
        <f t="shared" si="14"/>
        <v>8569.7199999999993</v>
      </c>
      <c r="L146" s="115">
        <f t="shared" si="14"/>
        <v>8569.7199999999993</v>
      </c>
      <c r="M146"/>
    </row>
    <row r="147" spans="1:13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8700</v>
      </c>
      <c r="J147" s="127">
        <f>SUM(J148:J149)</f>
        <v>8700</v>
      </c>
      <c r="K147" s="116">
        <f>SUM(K148:K149)</f>
        <v>8569.7199999999993</v>
      </c>
      <c r="L147" s="115">
        <f>SUM(L148:L149)</f>
        <v>8569.7199999999993</v>
      </c>
      <c r="M147"/>
    </row>
    <row r="148" spans="1:13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8700</v>
      </c>
      <c r="J148" s="120">
        <v>8700</v>
      </c>
      <c r="K148" s="120">
        <v>8569.7199999999993</v>
      </c>
      <c r="L148" s="120">
        <v>8569.7199999999993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8700</v>
      </c>
      <c r="J368" s="130">
        <f>SUM(J34+J184)</f>
        <v>8700</v>
      </c>
      <c r="K368" s="130">
        <f>SUM(K34+K184)</f>
        <v>8569.7199999999993</v>
      </c>
      <c r="L368" s="130">
        <f>SUM(L34+L184)</f>
        <v>8569.7199999999993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7.7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19685039370078741" right="0.19685039370078741" top="0.19685039370078741" bottom="0.19685039370078741" header="3.937007874015748E-2" footer="3.937007874015748E-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85A1-75BC-433A-9BB5-9F099C9828BF}">
  <sheetPr>
    <pageSetUpPr fitToPage="1"/>
  </sheetPr>
  <dimension ref="A1:S374"/>
  <sheetViews>
    <sheetView topLeftCell="A15" workbookViewId="0">
      <selection activeCell="Q370" sqref="Q370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245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246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>
      <c r="A27" s="354" t="s">
        <v>247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248</v>
      </c>
      <c r="L27" s="32"/>
      <c r="M27" s="30"/>
    </row>
    <row r="28" spans="1:13">
      <c r="F28" s="36"/>
      <c r="G28" s="39" t="s">
        <v>23</v>
      </c>
      <c r="H28" s="102" t="s">
        <v>232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244</v>
      </c>
      <c r="J29" s="43" t="s">
        <v>249</v>
      </c>
      <c r="K29" s="32" t="s">
        <v>239</v>
      </c>
      <c r="L29" s="32" t="s">
        <v>239</v>
      </c>
      <c r="M29" s="30"/>
    </row>
    <row r="30" spans="1:13">
      <c r="A30" s="322" t="s">
        <v>233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 hidden="1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1.5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85000</v>
      </c>
      <c r="J184" s="127">
        <f>SUM(J185+J238+J303)</f>
        <v>85000</v>
      </c>
      <c r="K184" s="116">
        <f>SUM(K185+K238+K303)</f>
        <v>0</v>
      </c>
      <c r="L184" s="115">
        <f>SUM(L185+L238+L303)</f>
        <v>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85000</v>
      </c>
      <c r="J185" s="122">
        <f>SUM(J186+J209+J216+J228+J232)</f>
        <v>85000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85000</v>
      </c>
      <c r="J186" s="127">
        <f>SUM(J187+J190+J195+J201+J206)</f>
        <v>85000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85000</v>
      </c>
      <c r="J190" s="128">
        <f>J191</f>
        <v>85000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85000</v>
      </c>
      <c r="J191" s="127">
        <f>SUM(J192:J194)</f>
        <v>85000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85000</v>
      </c>
      <c r="J194" s="119">
        <v>85000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85000</v>
      </c>
      <c r="J368" s="130">
        <f>SUM(J34+J184)</f>
        <v>85000</v>
      </c>
      <c r="K368" s="130">
        <f>SUM(K34+K184)</f>
        <v>0</v>
      </c>
      <c r="L368" s="130">
        <f>SUM(L34+L184)</f>
        <v>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27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19685039370078741" bottom="0.19685039370078741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6B74-6E5A-4031-BE95-520D53AF4FAC}">
  <sheetPr>
    <pageSetUpPr fitToPage="1"/>
  </sheetPr>
  <dimension ref="A1:S374"/>
  <sheetViews>
    <sheetView topLeftCell="A59" workbookViewId="0">
      <selection activeCell="W373" sqref="W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1" t="s">
        <v>6</v>
      </c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2" t="s">
        <v>7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16"/>
    </row>
    <row r="10" spans="1:15">
      <c r="A10" s="343" t="s">
        <v>8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43"/>
      <c r="L10" s="343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8" t="s">
        <v>9</v>
      </c>
      <c r="H12" s="348"/>
      <c r="I12" s="348"/>
      <c r="J12" s="348"/>
      <c r="K12" s="348"/>
      <c r="L12" s="152"/>
      <c r="M12" s="16"/>
    </row>
    <row r="13" spans="1:15" ht="15.75" customHeight="1">
      <c r="A13" s="349" t="s">
        <v>10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16"/>
    </row>
    <row r="14" spans="1:15" ht="12" customHeight="1">
      <c r="G14" s="350" t="s">
        <v>11</v>
      </c>
      <c r="H14" s="350"/>
      <c r="I14" s="350"/>
      <c r="J14" s="350"/>
      <c r="K14" s="350"/>
      <c r="M14" s="16"/>
    </row>
    <row r="15" spans="1:15">
      <c r="G15" s="343" t="s">
        <v>12</v>
      </c>
      <c r="H15" s="343"/>
      <c r="I15" s="343"/>
      <c r="J15" s="343"/>
      <c r="K15" s="343"/>
    </row>
    <row r="16" spans="1:15" ht="15.75" customHeight="1">
      <c r="B16" s="349" t="s">
        <v>13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</row>
    <row r="17" spans="1:13" ht="7.5" customHeight="1"/>
    <row r="18" spans="1:13">
      <c r="G18" s="350" t="s">
        <v>231</v>
      </c>
      <c r="H18" s="350"/>
      <c r="I18" s="350"/>
      <c r="J18" s="350"/>
      <c r="K18" s="350"/>
    </row>
    <row r="19" spans="1:13">
      <c r="G19" s="351" t="s">
        <v>14</v>
      </c>
      <c r="H19" s="351"/>
      <c r="I19" s="351"/>
      <c r="J19" s="351"/>
      <c r="K19" s="351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5" t="s">
        <v>235</v>
      </c>
      <c r="F21" s="355"/>
      <c r="G21" s="355"/>
      <c r="H21" s="355"/>
      <c r="I21" s="355"/>
      <c r="J21" s="355"/>
      <c r="K21" s="355"/>
      <c r="L21" s="22"/>
    </row>
    <row r="22" spans="1:13" ht="15" customHeight="1">
      <c r="A22" s="353" t="s">
        <v>15</v>
      </c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53"/>
      <c r="M22" s="30"/>
    </row>
    <row r="23" spans="1:13">
      <c r="F23" s="36"/>
      <c r="J23" s="5"/>
      <c r="K23" s="13"/>
      <c r="L23" s="6" t="s">
        <v>16</v>
      </c>
      <c r="M23" s="30"/>
    </row>
    <row r="24" spans="1:13">
      <c r="F24" s="36"/>
      <c r="J24" s="31" t="s">
        <v>17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18</v>
      </c>
      <c r="L25" s="32"/>
      <c r="M25" s="30"/>
    </row>
    <row r="26" spans="1:13">
      <c r="A26" s="354" t="s">
        <v>236</v>
      </c>
      <c r="B26" s="354"/>
      <c r="C26" s="354"/>
      <c r="D26" s="354"/>
      <c r="E26" s="354"/>
      <c r="F26" s="354"/>
      <c r="G26" s="354"/>
      <c r="H26" s="354"/>
      <c r="I26" s="354"/>
      <c r="K26" s="35" t="s">
        <v>19</v>
      </c>
      <c r="L26" s="37" t="s">
        <v>20</v>
      </c>
      <c r="M26" s="30"/>
    </row>
    <row r="27" spans="1:13" ht="29.1" customHeight="1">
      <c r="A27" s="354" t="s">
        <v>240</v>
      </c>
      <c r="B27" s="354"/>
      <c r="C27" s="354"/>
      <c r="D27" s="354"/>
      <c r="E27" s="354"/>
      <c r="F27" s="354"/>
      <c r="G27" s="354"/>
      <c r="H27" s="354"/>
      <c r="I27" s="354"/>
      <c r="J27" s="149" t="s">
        <v>22</v>
      </c>
      <c r="K27" s="113" t="s">
        <v>34</v>
      </c>
      <c r="L27" s="32"/>
      <c r="M27" s="30"/>
    </row>
    <row r="28" spans="1:13">
      <c r="F28" s="36"/>
      <c r="G28" s="39" t="s">
        <v>23</v>
      </c>
      <c r="H28" s="102" t="s">
        <v>250</v>
      </c>
      <c r="I28" s="103"/>
      <c r="J28" s="42"/>
      <c r="K28" s="32"/>
      <c r="L28" s="32"/>
      <c r="M28" s="30"/>
    </row>
    <row r="29" spans="1:13">
      <c r="F29" s="36"/>
      <c r="G29" s="347" t="s">
        <v>24</v>
      </c>
      <c r="H29" s="347"/>
      <c r="I29" s="114" t="s">
        <v>237</v>
      </c>
      <c r="J29" s="43" t="s">
        <v>238</v>
      </c>
      <c r="K29" s="32" t="s">
        <v>239</v>
      </c>
      <c r="L29" s="32" t="s">
        <v>239</v>
      </c>
      <c r="M29" s="30"/>
    </row>
    <row r="30" spans="1:13">
      <c r="A30" s="322" t="s">
        <v>251</v>
      </c>
      <c r="B30" s="322"/>
      <c r="C30" s="322"/>
      <c r="D30" s="322"/>
      <c r="E30" s="322"/>
      <c r="F30" s="322"/>
      <c r="G30" s="322"/>
      <c r="H30" s="322"/>
      <c r="I30" s="322"/>
      <c r="J30" s="44"/>
      <c r="K30" s="44"/>
      <c r="L30" s="45" t="s">
        <v>25</v>
      </c>
      <c r="M30" s="46"/>
    </row>
    <row r="31" spans="1:13" ht="27" customHeight="1">
      <c r="A31" s="325" t="s">
        <v>26</v>
      </c>
      <c r="B31" s="326"/>
      <c r="C31" s="326"/>
      <c r="D31" s="326"/>
      <c r="E31" s="326"/>
      <c r="F31" s="326"/>
      <c r="G31" s="329" t="s">
        <v>27</v>
      </c>
      <c r="H31" s="331" t="s">
        <v>28</v>
      </c>
      <c r="I31" s="333" t="s">
        <v>29</v>
      </c>
      <c r="J31" s="334"/>
      <c r="K31" s="335" t="s">
        <v>30</v>
      </c>
      <c r="L31" s="337" t="s">
        <v>31</v>
      </c>
      <c r="M31" s="46"/>
    </row>
    <row r="32" spans="1:13" ht="58.5" customHeight="1">
      <c r="A32" s="327"/>
      <c r="B32" s="328"/>
      <c r="C32" s="328"/>
      <c r="D32" s="328"/>
      <c r="E32" s="328"/>
      <c r="F32" s="328"/>
      <c r="G32" s="330"/>
      <c r="H32" s="332"/>
      <c r="I32" s="47" t="s">
        <v>32</v>
      </c>
      <c r="J32" s="48" t="s">
        <v>33</v>
      </c>
      <c r="K32" s="336"/>
      <c r="L32" s="338"/>
    </row>
    <row r="33" spans="1:15">
      <c r="A33" s="344" t="s">
        <v>34</v>
      </c>
      <c r="B33" s="345"/>
      <c r="C33" s="345"/>
      <c r="D33" s="345"/>
      <c r="E33" s="345"/>
      <c r="F33" s="346"/>
      <c r="G33" s="7">
        <v>2</v>
      </c>
      <c r="H33" s="8">
        <v>3</v>
      </c>
      <c r="I33" s="9" t="s">
        <v>35</v>
      </c>
      <c r="J33" s="10" t="s">
        <v>36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37</v>
      </c>
      <c r="H34" s="7">
        <v>1</v>
      </c>
      <c r="I34" s="115">
        <f>SUM(I35+I46+I65+I86+I93+I113+I139+I158+I168)</f>
        <v>1755100</v>
      </c>
      <c r="J34" s="115">
        <f>SUM(J35+J46+J65+J86+J93+J113+J139+J158+J168)</f>
        <v>738300</v>
      </c>
      <c r="K34" s="116">
        <f>SUM(K35+K46+K65+K86+K93+K113+K139+K158+K168)</f>
        <v>730272.28</v>
      </c>
      <c r="L34" s="115">
        <f>SUM(L35+L46+L65+L86+L93+L113+L139+L158+L168)</f>
        <v>730272.28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38</v>
      </c>
      <c r="H35" s="7">
        <v>2</v>
      </c>
      <c r="I35" s="115">
        <f>SUM(I36+I42)</f>
        <v>1701600</v>
      </c>
      <c r="J35" s="115">
        <f>SUM(J36+J42)</f>
        <v>714300</v>
      </c>
      <c r="K35" s="117">
        <f>SUM(K36+K42)</f>
        <v>714300</v>
      </c>
      <c r="L35" s="118">
        <f>SUM(L36+L42)</f>
        <v>714300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39</v>
      </c>
      <c r="H36" s="7">
        <v>3</v>
      </c>
      <c r="I36" s="115">
        <f>SUM(I37)</f>
        <v>1676800</v>
      </c>
      <c r="J36" s="115">
        <f>SUM(J37)</f>
        <v>703800</v>
      </c>
      <c r="K36" s="116">
        <f>SUM(K37)</f>
        <v>703800</v>
      </c>
      <c r="L36" s="115">
        <f>SUM(L37)</f>
        <v>703800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39</v>
      </c>
      <c r="H37" s="7">
        <v>4</v>
      </c>
      <c r="I37" s="115">
        <f>SUM(I38+I40)</f>
        <v>1676800</v>
      </c>
      <c r="J37" s="115">
        <f t="shared" ref="J37:L38" si="0">SUM(J38)</f>
        <v>703800</v>
      </c>
      <c r="K37" s="115">
        <f t="shared" si="0"/>
        <v>703800</v>
      </c>
      <c r="L37" s="115">
        <f t="shared" si="0"/>
        <v>703800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40</v>
      </c>
      <c r="H38" s="7">
        <v>5</v>
      </c>
      <c r="I38" s="116">
        <f>SUM(I39)</f>
        <v>1676800</v>
      </c>
      <c r="J38" s="116">
        <f t="shared" si="0"/>
        <v>703800</v>
      </c>
      <c r="K38" s="116">
        <f t="shared" si="0"/>
        <v>703800</v>
      </c>
      <c r="L38" s="116">
        <f t="shared" si="0"/>
        <v>703800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40</v>
      </c>
      <c r="H39" s="7">
        <v>6</v>
      </c>
      <c r="I39" s="119">
        <v>1676800</v>
      </c>
      <c r="J39" s="120">
        <v>703800</v>
      </c>
      <c r="K39" s="120">
        <v>703800</v>
      </c>
      <c r="L39" s="120">
        <v>703800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41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41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42</v>
      </c>
      <c r="H42" s="7">
        <v>9</v>
      </c>
      <c r="I42" s="116">
        <f t="shared" ref="I42:L44" si="1">I43</f>
        <v>24800</v>
      </c>
      <c r="J42" s="115">
        <f t="shared" si="1"/>
        <v>10500</v>
      </c>
      <c r="K42" s="116">
        <f t="shared" si="1"/>
        <v>10500</v>
      </c>
      <c r="L42" s="115">
        <f t="shared" si="1"/>
        <v>10500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42</v>
      </c>
      <c r="H43" s="7">
        <v>10</v>
      </c>
      <c r="I43" s="116">
        <f t="shared" si="1"/>
        <v>24800</v>
      </c>
      <c r="J43" s="115">
        <f t="shared" si="1"/>
        <v>10500</v>
      </c>
      <c r="K43" s="115">
        <f t="shared" si="1"/>
        <v>10500</v>
      </c>
      <c r="L43" s="115">
        <f t="shared" si="1"/>
        <v>10500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42</v>
      </c>
      <c r="H44" s="7">
        <v>11</v>
      </c>
      <c r="I44" s="115">
        <f t="shared" si="1"/>
        <v>24800</v>
      </c>
      <c r="J44" s="115">
        <f t="shared" si="1"/>
        <v>10500</v>
      </c>
      <c r="K44" s="115">
        <f t="shared" si="1"/>
        <v>10500</v>
      </c>
      <c r="L44" s="115">
        <f t="shared" si="1"/>
        <v>10500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42</v>
      </c>
      <c r="H45" s="7">
        <v>12</v>
      </c>
      <c r="I45" s="121">
        <v>24800</v>
      </c>
      <c r="J45" s="120">
        <v>10500</v>
      </c>
      <c r="K45" s="120">
        <v>10500</v>
      </c>
      <c r="L45" s="120">
        <v>10500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43</v>
      </c>
      <c r="H46" s="7">
        <v>13</v>
      </c>
      <c r="I46" s="122">
        <f t="shared" ref="I46:L48" si="2">I47</f>
        <v>42300</v>
      </c>
      <c r="J46" s="123">
        <f t="shared" si="2"/>
        <v>18200</v>
      </c>
      <c r="K46" s="122">
        <f t="shared" si="2"/>
        <v>10172.279999999999</v>
      </c>
      <c r="L46" s="122">
        <f t="shared" si="2"/>
        <v>10172.279999999999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43</v>
      </c>
      <c r="H47" s="7">
        <v>14</v>
      </c>
      <c r="I47" s="115">
        <f t="shared" si="2"/>
        <v>42300</v>
      </c>
      <c r="J47" s="116">
        <f t="shared" si="2"/>
        <v>18200</v>
      </c>
      <c r="K47" s="115">
        <f t="shared" si="2"/>
        <v>10172.279999999999</v>
      </c>
      <c r="L47" s="116">
        <f t="shared" si="2"/>
        <v>10172.279999999999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43</v>
      </c>
      <c r="H48" s="7">
        <v>15</v>
      </c>
      <c r="I48" s="115">
        <f t="shared" si="2"/>
        <v>42300</v>
      </c>
      <c r="J48" s="116">
        <f t="shared" si="2"/>
        <v>18200</v>
      </c>
      <c r="K48" s="118">
        <f t="shared" si="2"/>
        <v>10172.279999999999</v>
      </c>
      <c r="L48" s="118">
        <f t="shared" si="2"/>
        <v>10172.279999999999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43</v>
      </c>
      <c r="H49" s="7">
        <v>16</v>
      </c>
      <c r="I49" s="124">
        <f>SUM(I50:I64)</f>
        <v>42300</v>
      </c>
      <c r="J49" s="124">
        <f>SUM(J50:J64)</f>
        <v>18200</v>
      </c>
      <c r="K49" s="125">
        <f>SUM(K50:K64)</f>
        <v>10172.279999999999</v>
      </c>
      <c r="L49" s="125">
        <f>SUM(L50:L64)</f>
        <v>10172.279999999999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44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45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46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47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48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49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50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51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52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53</v>
      </c>
      <c r="H59" s="7">
        <v>26</v>
      </c>
      <c r="I59" s="121">
        <v>6800</v>
      </c>
      <c r="J59" s="120">
        <v>3800</v>
      </c>
      <c r="K59" s="120">
        <v>3098</v>
      </c>
      <c r="L59" s="120">
        <v>3098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54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55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56</v>
      </c>
      <c r="H62" s="7">
        <v>29</v>
      </c>
      <c r="I62" s="121">
        <v>13600</v>
      </c>
      <c r="J62" s="120">
        <v>4800</v>
      </c>
      <c r="K62" s="120">
        <v>4793.4799999999996</v>
      </c>
      <c r="L62" s="120">
        <v>4793.4799999999996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57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58</v>
      </c>
      <c r="H64" s="7">
        <v>31</v>
      </c>
      <c r="I64" s="121">
        <v>21900</v>
      </c>
      <c r="J64" s="120">
        <v>9600</v>
      </c>
      <c r="K64" s="120">
        <v>2280.8000000000002</v>
      </c>
      <c r="L64" s="120">
        <v>2280.8000000000002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59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60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61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61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62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63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64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65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65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62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63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64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66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67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68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69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70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71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71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71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71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72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73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73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73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74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75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76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77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78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78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78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79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80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81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81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81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82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83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84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85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85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85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86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87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87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87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88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89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90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90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90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91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92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93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93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93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93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94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94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94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94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95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95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95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95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96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96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96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97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98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98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98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98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99</v>
      </c>
      <c r="H139" s="90">
        <v>106</v>
      </c>
      <c r="I139" s="116">
        <f>SUM(I140+I145+I153)</f>
        <v>11200</v>
      </c>
      <c r="J139" s="127">
        <f>SUM(J140+J145+J153)</f>
        <v>5800</v>
      </c>
      <c r="K139" s="116">
        <f>SUM(K140+K145+K153)</f>
        <v>5800</v>
      </c>
      <c r="L139" s="115">
        <f>SUM(L140+L145+L153)</f>
        <v>5800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100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100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100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101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102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103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104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104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105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106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107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107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107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108</v>
      </c>
      <c r="H153" s="90">
        <v>120</v>
      </c>
      <c r="I153" s="116">
        <f t="shared" ref="I153:L154" si="15">I154</f>
        <v>11200</v>
      </c>
      <c r="J153" s="127">
        <f t="shared" si="15"/>
        <v>5800</v>
      </c>
      <c r="K153" s="116">
        <f t="shared" si="15"/>
        <v>5800</v>
      </c>
      <c r="L153" s="115">
        <f t="shared" si="15"/>
        <v>5800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108</v>
      </c>
      <c r="H154" s="90">
        <v>121</v>
      </c>
      <c r="I154" s="125">
        <f t="shared" si="15"/>
        <v>11200</v>
      </c>
      <c r="J154" s="133">
        <f t="shared" si="15"/>
        <v>5800</v>
      </c>
      <c r="K154" s="125">
        <f t="shared" si="15"/>
        <v>5800</v>
      </c>
      <c r="L154" s="124">
        <f t="shared" si="15"/>
        <v>5800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108</v>
      </c>
      <c r="H155" s="90">
        <v>122</v>
      </c>
      <c r="I155" s="116">
        <f>SUM(I156:I157)</f>
        <v>11200</v>
      </c>
      <c r="J155" s="127">
        <f>SUM(J156:J157)</f>
        <v>5800</v>
      </c>
      <c r="K155" s="116">
        <f>SUM(K156:K157)</f>
        <v>5800</v>
      </c>
      <c r="L155" s="115">
        <f>SUM(L156:L157)</f>
        <v>5800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109</v>
      </c>
      <c r="H156" s="90">
        <v>123</v>
      </c>
      <c r="I156" s="135">
        <v>11200</v>
      </c>
      <c r="J156" s="135">
        <v>5800</v>
      </c>
      <c r="K156" s="135">
        <v>5800</v>
      </c>
      <c r="L156" s="135">
        <v>5800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110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111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111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112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112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113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114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115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116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116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116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117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118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118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118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118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119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120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120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121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122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123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124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125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126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127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128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129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130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131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132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132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132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133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133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134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135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136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137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137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138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139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140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141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142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142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143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144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145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146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146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146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147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147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147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148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149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150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151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152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153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153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153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154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154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155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156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157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158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159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154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160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160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161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161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162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162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162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163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164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165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166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167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168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169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169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170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171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172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173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174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175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176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176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177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178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179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179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180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181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182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182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183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184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185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185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185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186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186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186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187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187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188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189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190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191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169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169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192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171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172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173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174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193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194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194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195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196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197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197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198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199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200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200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201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202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203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203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203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186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186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186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187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187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188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189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204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205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191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169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169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192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171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172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173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174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193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206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206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207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208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209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209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210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211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212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212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213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214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215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215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216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186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186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186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217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217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218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219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220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168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168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169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192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171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172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173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174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193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206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206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207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208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209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209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210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211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212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212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213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221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215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215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215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186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186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186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217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217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218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219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222</v>
      </c>
      <c r="H368" s="90">
        <v>335</v>
      </c>
      <c r="I368" s="130">
        <f>SUM(I34+I184)</f>
        <v>1755100</v>
      </c>
      <c r="J368" s="130">
        <f>SUM(J34+J184)</f>
        <v>738300</v>
      </c>
      <c r="K368" s="130">
        <f>SUM(K34+K184)</f>
        <v>730272.28</v>
      </c>
      <c r="L368" s="130">
        <f>SUM(L34+L184)</f>
        <v>730272.28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3" t="s">
        <v>223</v>
      </c>
      <c r="E370" s="323"/>
      <c r="F370" s="323"/>
      <c r="G370" s="323"/>
      <c r="H370" s="153"/>
      <c r="I370" s="111"/>
      <c r="J370" s="109"/>
      <c r="K370" s="323" t="s">
        <v>224</v>
      </c>
      <c r="L370" s="323"/>
    </row>
    <row r="371" spans="1:12" ht="18.75" customHeight="1">
      <c r="A371" s="154" t="s">
        <v>225</v>
      </c>
      <c r="B371" s="154"/>
      <c r="C371" s="154"/>
      <c r="D371" s="154"/>
      <c r="E371" s="154"/>
      <c r="F371" s="154"/>
      <c r="G371" s="154"/>
      <c r="I371" s="148" t="s">
        <v>226</v>
      </c>
      <c r="K371" s="324" t="s">
        <v>227</v>
      </c>
      <c r="L371" s="324"/>
    </row>
    <row r="372" spans="1:12" ht="15.75" customHeight="1">
      <c r="D372" s="147"/>
      <c r="I372" s="14"/>
      <c r="K372" s="14"/>
      <c r="L372" s="14"/>
    </row>
    <row r="373" spans="1:12" ht="33.75" customHeight="1">
      <c r="A373" s="340" t="s">
        <v>228</v>
      </c>
      <c r="B373" s="340"/>
      <c r="C373" s="340"/>
      <c r="D373" s="340"/>
      <c r="E373" s="340"/>
      <c r="F373" s="340"/>
      <c r="G373" s="340"/>
      <c r="I373" s="14"/>
      <c r="K373" s="323" t="s">
        <v>229</v>
      </c>
      <c r="L373" s="323"/>
    </row>
    <row r="374" spans="1:12" ht="24.75" customHeight="1">
      <c r="A374" s="339" t="s">
        <v>230</v>
      </c>
      <c r="B374" s="339"/>
      <c r="C374" s="339"/>
      <c r="D374" s="339"/>
      <c r="E374" s="339"/>
      <c r="F374" s="339"/>
      <c r="G374" s="339"/>
      <c r="H374" s="150"/>
      <c r="I374" s="15" t="s">
        <v>226</v>
      </c>
      <c r="K374" s="324" t="s">
        <v>227</v>
      </c>
      <c r="L374" s="324"/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23</vt:i4>
      </vt:variant>
    </vt:vector>
  </HeadingPairs>
  <TitlesOfParts>
    <vt:vector size="23" baseType="lpstr">
      <vt:lpstr>F2 Suvestinė</vt:lpstr>
      <vt:lpstr>F2 SB Suv</vt:lpstr>
      <vt:lpstr>F2 SB 09.02.01.01. Suv</vt:lpstr>
      <vt:lpstr>F2 SB 1.1.1.8</vt:lpstr>
      <vt:lpstr>F2 SB 1.4.4.28</vt:lpstr>
      <vt:lpstr>F2 SB 1.1.3.19</vt:lpstr>
      <vt:lpstr>F2 SB 09.06.01.01</vt:lpstr>
      <vt:lpstr>F2 SB 06.04.01.01.</vt:lpstr>
      <vt:lpstr>F2 ML</vt:lpstr>
      <vt:lpstr>F2 ML(UK)</vt:lpstr>
      <vt:lpstr>F2 VBD</vt:lpstr>
      <vt:lpstr>F2 VBD(UK)</vt:lpstr>
      <vt:lpstr>F2 S</vt:lpstr>
      <vt:lpstr>F2 KKP</vt:lpstr>
      <vt:lpstr>F2 LK</vt:lpstr>
      <vt:lpstr>Gautų FS pažyma</vt:lpstr>
      <vt:lpstr>Gautų FS pažyma pagal šalt</vt:lpstr>
      <vt:lpstr>Sukauptų FS pažyma</vt:lpstr>
      <vt:lpstr>Sukauptų FS pažyma pagal šalt</vt:lpstr>
      <vt:lpstr>9 priedas</vt:lpstr>
      <vt:lpstr>Pažyma prie 9 priedo</vt:lpstr>
      <vt:lpstr>Forma 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Renata Kuprienė</cp:lastModifiedBy>
  <cp:lastPrinted>2023-07-11T06:14:42Z</cp:lastPrinted>
  <dcterms:created xsi:type="dcterms:W3CDTF">2022-03-30T11:04:35Z</dcterms:created>
  <dcterms:modified xsi:type="dcterms:W3CDTF">2023-07-11T06:14:46Z</dcterms:modified>
  <cp:category/>
</cp:coreProperties>
</file>