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tmoc\Desktop\KRANTAS\ATASKAITŲ RINKINIAI 2023\"/>
    </mc:Choice>
  </mc:AlternateContent>
  <xr:revisionPtr revIDLastSave="0" documentId="13_ncr:1_{BC2B03D0-7D1D-4505-A57D-0A21969EA86B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F2 Suvestinė" sheetId="1" r:id="rId1"/>
    <sheet name="F2 SB Suv" sheetId="2" r:id="rId2"/>
    <sheet name="F2 SB 09.02.01.01. Suv" sheetId="4" r:id="rId3"/>
    <sheet name="F2 SB 1.1.1.8" sheetId="5" r:id="rId4"/>
    <sheet name="F2 SB 1.4.4.28" sheetId="6" r:id="rId5"/>
    <sheet name="F2 SB 1.1.3.19" sheetId="7" r:id="rId6"/>
    <sheet name="F2 SB 09.06.01.01" sheetId="8" r:id="rId7"/>
    <sheet name="F2 SB 06.04.01.01." sheetId="9" r:id="rId8"/>
    <sheet name="F2 ML" sheetId="11" r:id="rId9"/>
    <sheet name="F2 ML(UK)" sheetId="12" r:id="rId10"/>
    <sheet name="F2 VBD" sheetId="13" r:id="rId11"/>
    <sheet name="F2 VBD(UK)" sheetId="14" r:id="rId12"/>
    <sheet name="F2 S" sheetId="15" r:id="rId13"/>
    <sheet name="F2 KKP" sheetId="16" r:id="rId14"/>
    <sheet name="F2 LK" sheetId="17" r:id="rId15"/>
    <sheet name="Gautų FS pažyma" sheetId="18" r:id="rId16"/>
    <sheet name="Gautų FS pažyma pagal šalt" sheetId="19" r:id="rId17"/>
    <sheet name="Sukauptų FS pažyma" sheetId="20" r:id="rId18"/>
    <sheet name="Sukauptų FS pažyma pagal šalt" sheetId="21" r:id="rId19"/>
    <sheet name="9 priedas" sheetId="22" r:id="rId20"/>
    <sheet name="Pažyma prie 9 priedo" sheetId="23" r:id="rId21"/>
    <sheet name="Forma S7" sheetId="24" r:id="rId22"/>
    <sheet name="Pažyma apie pajamas" sheetId="25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0" i="18" l="1"/>
  <c r="H34" i="18"/>
  <c r="H32" i="18"/>
  <c r="H30" i="18"/>
  <c r="H28" i="18"/>
  <c r="H24" i="18"/>
  <c r="H22" i="18"/>
  <c r="H20" i="18"/>
  <c r="H38" i="19"/>
  <c r="H32" i="19"/>
  <c r="H30" i="19"/>
  <c r="H28" i="19"/>
  <c r="H24" i="19"/>
  <c r="H22" i="19"/>
  <c r="H20" i="19"/>
  <c r="H31" i="20"/>
  <c r="H27" i="20"/>
  <c r="H21" i="20"/>
  <c r="H31" i="21"/>
  <c r="H27" i="21"/>
  <c r="H21" i="21"/>
  <c r="K83" i="22"/>
  <c r="K82" i="22" s="1"/>
  <c r="J83" i="22"/>
  <c r="J82" i="22" s="1"/>
  <c r="I83" i="22"/>
  <c r="I82" i="22"/>
  <c r="K76" i="22"/>
  <c r="K75" i="22" s="1"/>
  <c r="J76" i="22"/>
  <c r="J75" i="22" s="1"/>
  <c r="I76" i="22"/>
  <c r="I75" i="22" s="1"/>
  <c r="K70" i="22"/>
  <c r="J70" i="22"/>
  <c r="I70" i="22"/>
  <c r="K67" i="22"/>
  <c r="J67" i="22"/>
  <c r="I67" i="22"/>
  <c r="K66" i="22"/>
  <c r="J66" i="22"/>
  <c r="I66" i="22"/>
  <c r="K59" i="22"/>
  <c r="J59" i="22"/>
  <c r="I59" i="22"/>
  <c r="K54" i="22"/>
  <c r="J54" i="22"/>
  <c r="I54" i="22"/>
  <c r="K51" i="22"/>
  <c r="J51" i="22"/>
  <c r="I51" i="22"/>
  <c r="K48" i="22"/>
  <c r="K47" i="22" s="1"/>
  <c r="J48" i="22"/>
  <c r="J47" i="22" s="1"/>
  <c r="I48" i="22"/>
  <c r="I47" i="22" s="1"/>
  <c r="K43" i="22"/>
  <c r="K42" i="22" s="1"/>
  <c r="J43" i="22"/>
  <c r="J42" i="22" s="1"/>
  <c r="I43" i="22"/>
  <c r="I42" i="22"/>
  <c r="K39" i="22"/>
  <c r="J39" i="22"/>
  <c r="I39" i="22"/>
  <c r="K37" i="22"/>
  <c r="J37" i="22"/>
  <c r="I37" i="22"/>
  <c r="K32" i="22"/>
  <c r="K31" i="22" s="1"/>
  <c r="J32" i="22"/>
  <c r="J31" i="22" s="1"/>
  <c r="I32" i="22"/>
  <c r="I31" i="22"/>
  <c r="J30" i="22" l="1"/>
  <c r="J91" i="22" s="1"/>
  <c r="I30" i="22"/>
  <c r="I91" i="22" s="1"/>
  <c r="K30" i="22"/>
  <c r="K91" i="22" s="1"/>
  <c r="E22" i="24"/>
  <c r="I17" i="25"/>
  <c r="H17" i="25"/>
  <c r="F39" i="23"/>
  <c r="F24" i="23" s="1"/>
  <c r="E24" i="23"/>
  <c r="G24" i="23"/>
  <c r="F31" i="23"/>
  <c r="D30" i="23"/>
  <c r="D28" i="23"/>
  <c r="D26" i="23"/>
  <c r="D35" i="23"/>
  <c r="D27" i="23"/>
  <c r="J24" i="25" l="1"/>
  <c r="I24" i="25"/>
  <c r="H24" i="25"/>
  <c r="G24" i="25"/>
  <c r="F24" i="25"/>
  <c r="K17" i="25"/>
  <c r="K25" i="25" s="1"/>
  <c r="J17" i="25"/>
  <c r="F26" i="24" l="1"/>
  <c r="E26" i="24"/>
  <c r="D26" i="24"/>
  <c r="H22" i="24"/>
  <c r="H26" i="24" s="1"/>
  <c r="C42" i="23"/>
  <c r="C41" i="23"/>
  <c r="C40" i="23"/>
  <c r="C39" i="23"/>
  <c r="C38" i="23"/>
  <c r="C37" i="23"/>
  <c r="C36" i="23"/>
  <c r="C35" i="23"/>
  <c r="C34" i="23"/>
  <c r="H32" i="23"/>
  <c r="G32" i="23"/>
  <c r="F32" i="23"/>
  <c r="E32" i="23"/>
  <c r="D32" i="23"/>
  <c r="C31" i="23"/>
  <c r="C30" i="23"/>
  <c r="C29" i="23"/>
  <c r="C28" i="23"/>
  <c r="C27" i="23"/>
  <c r="C26" i="23"/>
  <c r="C25" i="23"/>
  <c r="H24" i="23"/>
  <c r="H43" i="23" s="1"/>
  <c r="G43" i="23"/>
  <c r="F43" i="23"/>
  <c r="E43" i="23"/>
  <c r="C23" i="23"/>
  <c r="C22" i="23"/>
  <c r="C20" i="23"/>
  <c r="C32" i="23" l="1"/>
  <c r="D24" i="23"/>
  <c r="D43" i="23" s="1"/>
  <c r="C43" i="23" s="1"/>
  <c r="C24" i="23" l="1"/>
  <c r="L365" i="17" l="1"/>
  <c r="L364" i="17" s="1"/>
  <c r="K365" i="17"/>
  <c r="J365" i="17"/>
  <c r="I365" i="17"/>
  <c r="K364" i="17"/>
  <c r="J364" i="17"/>
  <c r="I364" i="17"/>
  <c r="L362" i="17"/>
  <c r="K362" i="17"/>
  <c r="J362" i="17"/>
  <c r="I362" i="17"/>
  <c r="L361" i="17"/>
  <c r="K361" i="17"/>
  <c r="J361" i="17"/>
  <c r="I361" i="17"/>
  <c r="L359" i="17"/>
  <c r="L358" i="17" s="1"/>
  <c r="K359" i="17"/>
  <c r="K358" i="17" s="1"/>
  <c r="J359" i="17"/>
  <c r="J358" i="17" s="1"/>
  <c r="I359" i="17"/>
  <c r="I358" i="17" s="1"/>
  <c r="L355" i="17"/>
  <c r="L354" i="17" s="1"/>
  <c r="K355" i="17"/>
  <c r="J355" i="17"/>
  <c r="I355" i="17"/>
  <c r="K354" i="17"/>
  <c r="J354" i="17"/>
  <c r="I354" i="17"/>
  <c r="L351" i="17"/>
  <c r="K351" i="17"/>
  <c r="J351" i="17"/>
  <c r="I351" i="17"/>
  <c r="L350" i="17"/>
  <c r="K350" i="17"/>
  <c r="J350" i="17"/>
  <c r="I350" i="17"/>
  <c r="L347" i="17"/>
  <c r="L346" i="17" s="1"/>
  <c r="K347" i="17"/>
  <c r="K346" i="17" s="1"/>
  <c r="K336" i="17" s="1"/>
  <c r="J347" i="17"/>
  <c r="J346" i="17" s="1"/>
  <c r="I347" i="17"/>
  <c r="I346" i="17" s="1"/>
  <c r="L343" i="17"/>
  <c r="K343" i="17"/>
  <c r="J343" i="17"/>
  <c r="I343" i="17"/>
  <c r="L340" i="17"/>
  <c r="K340" i="17"/>
  <c r="J340" i="17"/>
  <c r="I340" i="17"/>
  <c r="L338" i="17"/>
  <c r="K338" i="17"/>
  <c r="J338" i="17"/>
  <c r="J337" i="17" s="1"/>
  <c r="I338" i="17"/>
  <c r="L337" i="17"/>
  <c r="K337" i="17"/>
  <c r="I337" i="17"/>
  <c r="L333" i="17"/>
  <c r="K333" i="17"/>
  <c r="J333" i="17"/>
  <c r="I333" i="17"/>
  <c r="L332" i="17"/>
  <c r="K332" i="17"/>
  <c r="J332" i="17"/>
  <c r="I332" i="17"/>
  <c r="L330" i="17"/>
  <c r="L329" i="17" s="1"/>
  <c r="K330" i="17"/>
  <c r="K329" i="17" s="1"/>
  <c r="J330" i="17"/>
  <c r="J329" i="17" s="1"/>
  <c r="I330" i="17"/>
  <c r="I329" i="17" s="1"/>
  <c r="L327" i="17"/>
  <c r="L326" i="17" s="1"/>
  <c r="K327" i="17"/>
  <c r="J327" i="17"/>
  <c r="I327" i="17"/>
  <c r="K326" i="17"/>
  <c r="J326" i="17"/>
  <c r="I326" i="17"/>
  <c r="L323" i="17"/>
  <c r="K323" i="17"/>
  <c r="J323" i="17"/>
  <c r="I323" i="17"/>
  <c r="L322" i="17"/>
  <c r="K322" i="17"/>
  <c r="J322" i="17"/>
  <c r="I322" i="17"/>
  <c r="L319" i="17"/>
  <c r="L318" i="17" s="1"/>
  <c r="K319" i="17"/>
  <c r="K318" i="17" s="1"/>
  <c r="J319" i="17"/>
  <c r="J318" i="17" s="1"/>
  <c r="I319" i="17"/>
  <c r="I318" i="17" s="1"/>
  <c r="L315" i="17"/>
  <c r="L314" i="17" s="1"/>
  <c r="K315" i="17"/>
  <c r="J315" i="17"/>
  <c r="I315" i="17"/>
  <c r="K314" i="17"/>
  <c r="J314" i="17"/>
  <c r="I314" i="17"/>
  <c r="L311" i="17"/>
  <c r="K311" i="17"/>
  <c r="J311" i="17"/>
  <c r="I311" i="17"/>
  <c r="L308" i="17"/>
  <c r="K308" i="17"/>
  <c r="J308" i="17"/>
  <c r="I308" i="17"/>
  <c r="L306" i="17"/>
  <c r="L305" i="17" s="1"/>
  <c r="K306" i="17"/>
  <c r="K305" i="17" s="1"/>
  <c r="J306" i="17"/>
  <c r="J305" i="17" s="1"/>
  <c r="I306" i="17"/>
  <c r="I305" i="17" s="1"/>
  <c r="L300" i="17"/>
  <c r="K300" i="17"/>
  <c r="J300" i="17"/>
  <c r="I300" i="17"/>
  <c r="L299" i="17"/>
  <c r="K299" i="17"/>
  <c r="J299" i="17"/>
  <c r="I299" i="17"/>
  <c r="L297" i="17"/>
  <c r="L296" i="17" s="1"/>
  <c r="K297" i="17"/>
  <c r="K296" i="17" s="1"/>
  <c r="J297" i="17"/>
  <c r="J296" i="17" s="1"/>
  <c r="I297" i="17"/>
  <c r="I296" i="17" s="1"/>
  <c r="L294" i="17"/>
  <c r="L293" i="17" s="1"/>
  <c r="K294" i="17"/>
  <c r="J294" i="17"/>
  <c r="I294" i="17"/>
  <c r="K293" i="17"/>
  <c r="J293" i="17"/>
  <c r="I293" i="17"/>
  <c r="L290" i="17"/>
  <c r="K290" i="17"/>
  <c r="J290" i="17"/>
  <c r="I290" i="17"/>
  <c r="L289" i="17"/>
  <c r="K289" i="17"/>
  <c r="J289" i="17"/>
  <c r="I289" i="17"/>
  <c r="L286" i="17"/>
  <c r="L285" i="17" s="1"/>
  <c r="K286" i="17"/>
  <c r="K285" i="17" s="1"/>
  <c r="J286" i="17"/>
  <c r="J285" i="17" s="1"/>
  <c r="I286" i="17"/>
  <c r="I285" i="17" s="1"/>
  <c r="L282" i="17"/>
  <c r="L281" i="17" s="1"/>
  <c r="K282" i="17"/>
  <c r="J282" i="17"/>
  <c r="I282" i="17"/>
  <c r="K281" i="17"/>
  <c r="J281" i="17"/>
  <c r="I281" i="17"/>
  <c r="L278" i="17"/>
  <c r="K278" i="17"/>
  <c r="J278" i="17"/>
  <c r="I278" i="17"/>
  <c r="L275" i="17"/>
  <c r="K275" i="17"/>
  <c r="J275" i="17"/>
  <c r="I275" i="17"/>
  <c r="L273" i="17"/>
  <c r="L272" i="17" s="1"/>
  <c r="K273" i="17"/>
  <c r="K272" i="17" s="1"/>
  <c r="J273" i="17"/>
  <c r="J272" i="17" s="1"/>
  <c r="I273" i="17"/>
  <c r="I272" i="17" s="1"/>
  <c r="L268" i="17"/>
  <c r="L267" i="17" s="1"/>
  <c r="K268" i="17"/>
  <c r="K267" i="17" s="1"/>
  <c r="J268" i="17"/>
  <c r="J267" i="17" s="1"/>
  <c r="I268" i="17"/>
  <c r="I267" i="17" s="1"/>
  <c r="L265" i="17"/>
  <c r="L264" i="17" s="1"/>
  <c r="K265" i="17"/>
  <c r="J265" i="17"/>
  <c r="I265" i="17"/>
  <c r="K264" i="17"/>
  <c r="J264" i="17"/>
  <c r="I264" i="17"/>
  <c r="L262" i="17"/>
  <c r="K262" i="17"/>
  <c r="J262" i="17"/>
  <c r="I262" i="17"/>
  <c r="L261" i="17"/>
  <c r="K261" i="17"/>
  <c r="J261" i="17"/>
  <c r="I261" i="17"/>
  <c r="L258" i="17"/>
  <c r="L257" i="17" s="1"/>
  <c r="K258" i="17"/>
  <c r="K257" i="17" s="1"/>
  <c r="J258" i="17"/>
  <c r="J257" i="17" s="1"/>
  <c r="I258" i="17"/>
  <c r="I257" i="17" s="1"/>
  <c r="L254" i="17"/>
  <c r="L253" i="17" s="1"/>
  <c r="K254" i="17"/>
  <c r="J254" i="17"/>
  <c r="I254" i="17"/>
  <c r="K253" i="17"/>
  <c r="J253" i="17"/>
  <c r="I253" i="17"/>
  <c r="L250" i="17"/>
  <c r="K250" i="17"/>
  <c r="J250" i="17"/>
  <c r="I250" i="17"/>
  <c r="L249" i="17"/>
  <c r="K249" i="17"/>
  <c r="J249" i="17"/>
  <c r="I249" i="17"/>
  <c r="L246" i="17"/>
  <c r="K246" i="17"/>
  <c r="J246" i="17"/>
  <c r="I246" i="17"/>
  <c r="L243" i="17"/>
  <c r="K243" i="17"/>
  <c r="J243" i="17"/>
  <c r="I243" i="17"/>
  <c r="L241" i="17"/>
  <c r="L240" i="17" s="1"/>
  <c r="K241" i="17"/>
  <c r="J241" i="17"/>
  <c r="I241" i="17"/>
  <c r="K240" i="17"/>
  <c r="K239" i="17" s="1"/>
  <c r="J240" i="17"/>
  <c r="I240" i="17"/>
  <c r="L234" i="17"/>
  <c r="L233" i="17" s="1"/>
  <c r="L232" i="17" s="1"/>
  <c r="K234" i="17"/>
  <c r="K233" i="17" s="1"/>
  <c r="K232" i="17" s="1"/>
  <c r="J234" i="17"/>
  <c r="J233" i="17" s="1"/>
  <c r="J232" i="17" s="1"/>
  <c r="I234" i="17"/>
  <c r="I233" i="17" s="1"/>
  <c r="I232" i="17" s="1"/>
  <c r="L230" i="17"/>
  <c r="L229" i="17" s="1"/>
  <c r="L228" i="17" s="1"/>
  <c r="K230" i="17"/>
  <c r="K229" i="17" s="1"/>
  <c r="K228" i="17" s="1"/>
  <c r="J230" i="17"/>
  <c r="J229" i="17" s="1"/>
  <c r="J228" i="17" s="1"/>
  <c r="I230" i="17"/>
  <c r="I229" i="17" s="1"/>
  <c r="I228" i="17" s="1"/>
  <c r="L221" i="17"/>
  <c r="L220" i="17" s="1"/>
  <c r="K221" i="17"/>
  <c r="K220" i="17" s="1"/>
  <c r="J221" i="17"/>
  <c r="J220" i="17" s="1"/>
  <c r="I221" i="17"/>
  <c r="I220" i="17" s="1"/>
  <c r="L218" i="17"/>
  <c r="L217" i="17" s="1"/>
  <c r="K218" i="17"/>
  <c r="J218" i="17"/>
  <c r="I218" i="17"/>
  <c r="K217" i="17"/>
  <c r="J217" i="17"/>
  <c r="J216" i="17" s="1"/>
  <c r="I217" i="17"/>
  <c r="I216" i="17" s="1"/>
  <c r="L211" i="17"/>
  <c r="L210" i="17" s="1"/>
  <c r="L209" i="17" s="1"/>
  <c r="K211" i="17"/>
  <c r="J211" i="17"/>
  <c r="I211" i="17"/>
  <c r="K210" i="17"/>
  <c r="K209" i="17" s="1"/>
  <c r="J210" i="17"/>
  <c r="J209" i="17" s="1"/>
  <c r="I210" i="17"/>
  <c r="I209" i="17" s="1"/>
  <c r="L207" i="17"/>
  <c r="L206" i="17" s="1"/>
  <c r="K207" i="17"/>
  <c r="J207" i="17"/>
  <c r="I207" i="17"/>
  <c r="K206" i="17"/>
  <c r="J206" i="17"/>
  <c r="I206" i="17"/>
  <c r="L202" i="17"/>
  <c r="K202" i="17"/>
  <c r="J202" i="17"/>
  <c r="I202" i="17"/>
  <c r="L201" i="17"/>
  <c r="K201" i="17"/>
  <c r="J201" i="17"/>
  <c r="I201" i="17"/>
  <c r="L196" i="17"/>
  <c r="L195" i="17" s="1"/>
  <c r="K196" i="17"/>
  <c r="K195" i="17" s="1"/>
  <c r="K186" i="17" s="1"/>
  <c r="J196" i="17"/>
  <c r="J195" i="17" s="1"/>
  <c r="J186" i="17" s="1"/>
  <c r="J185" i="17" s="1"/>
  <c r="I196" i="17"/>
  <c r="I195" i="17" s="1"/>
  <c r="L191" i="17"/>
  <c r="L190" i="17" s="1"/>
  <c r="K191" i="17"/>
  <c r="J191" i="17"/>
  <c r="I191" i="17"/>
  <c r="K190" i="17"/>
  <c r="J190" i="17"/>
  <c r="I190" i="17"/>
  <c r="L188" i="17"/>
  <c r="K188" i="17"/>
  <c r="J188" i="17"/>
  <c r="I188" i="17"/>
  <c r="L187" i="17"/>
  <c r="K187" i="17"/>
  <c r="J187" i="17"/>
  <c r="I187" i="17"/>
  <c r="L180" i="17"/>
  <c r="L179" i="17" s="1"/>
  <c r="K180" i="17"/>
  <c r="K179" i="17" s="1"/>
  <c r="J180" i="17"/>
  <c r="J179" i="17" s="1"/>
  <c r="I180" i="17"/>
  <c r="I179" i="17" s="1"/>
  <c r="L175" i="17"/>
  <c r="L174" i="17" s="1"/>
  <c r="L173" i="17" s="1"/>
  <c r="K175" i="17"/>
  <c r="J175" i="17"/>
  <c r="I175" i="17"/>
  <c r="K174" i="17"/>
  <c r="K173" i="17" s="1"/>
  <c r="J174" i="17"/>
  <c r="J173" i="17" s="1"/>
  <c r="I174" i="17"/>
  <c r="L171" i="17"/>
  <c r="L170" i="17" s="1"/>
  <c r="L169" i="17" s="1"/>
  <c r="K171" i="17"/>
  <c r="J171" i="17"/>
  <c r="I171" i="17"/>
  <c r="K170" i="17"/>
  <c r="K169" i="17" s="1"/>
  <c r="J170" i="17"/>
  <c r="J169" i="17" s="1"/>
  <c r="I170" i="17"/>
  <c r="I169" i="17" s="1"/>
  <c r="L166" i="17"/>
  <c r="L165" i="17" s="1"/>
  <c r="K166" i="17"/>
  <c r="K165" i="17" s="1"/>
  <c r="J166" i="17"/>
  <c r="J165" i="17" s="1"/>
  <c r="I166" i="17"/>
  <c r="I165" i="17" s="1"/>
  <c r="L161" i="17"/>
  <c r="L160" i="17" s="1"/>
  <c r="K161" i="17"/>
  <c r="J161" i="17"/>
  <c r="I161" i="17"/>
  <c r="K160" i="17"/>
  <c r="J160" i="17"/>
  <c r="I160" i="17"/>
  <c r="L155" i="17"/>
  <c r="L154" i="17" s="1"/>
  <c r="L153" i="17" s="1"/>
  <c r="K155" i="17"/>
  <c r="K154" i="17" s="1"/>
  <c r="K153" i="17" s="1"/>
  <c r="J155" i="17"/>
  <c r="J154" i="17" s="1"/>
  <c r="J153" i="17" s="1"/>
  <c r="I155" i="17"/>
  <c r="I154" i="17" s="1"/>
  <c r="I153" i="17" s="1"/>
  <c r="L151" i="17"/>
  <c r="L150" i="17" s="1"/>
  <c r="K151" i="17"/>
  <c r="K150" i="17" s="1"/>
  <c r="J151" i="17"/>
  <c r="J150" i="17" s="1"/>
  <c r="I151" i="17"/>
  <c r="I150" i="17" s="1"/>
  <c r="L147" i="17"/>
  <c r="L146" i="17" s="1"/>
  <c r="L145" i="17" s="1"/>
  <c r="K147" i="17"/>
  <c r="J147" i="17"/>
  <c r="I147" i="17"/>
  <c r="K146" i="17"/>
  <c r="K145" i="17" s="1"/>
  <c r="J146" i="17"/>
  <c r="J145" i="17" s="1"/>
  <c r="I146" i="17"/>
  <c r="I145" i="17" s="1"/>
  <c r="L142" i="17"/>
  <c r="L141" i="17" s="1"/>
  <c r="L140" i="17" s="1"/>
  <c r="L139" i="17" s="1"/>
  <c r="K142" i="17"/>
  <c r="J142" i="17"/>
  <c r="I142" i="17"/>
  <c r="K141" i="17"/>
  <c r="K140" i="17" s="1"/>
  <c r="J141" i="17"/>
  <c r="J140" i="17" s="1"/>
  <c r="I141" i="17"/>
  <c r="I140" i="17" s="1"/>
  <c r="L137" i="17"/>
  <c r="L136" i="17" s="1"/>
  <c r="L135" i="17" s="1"/>
  <c r="K137" i="17"/>
  <c r="K136" i="17" s="1"/>
  <c r="K135" i="17" s="1"/>
  <c r="J137" i="17"/>
  <c r="J136" i="17" s="1"/>
  <c r="J135" i="17" s="1"/>
  <c r="I137" i="17"/>
  <c r="I136" i="17" s="1"/>
  <c r="I135" i="17" s="1"/>
  <c r="L133" i="17"/>
  <c r="L132" i="17" s="1"/>
  <c r="L131" i="17" s="1"/>
  <c r="K133" i="17"/>
  <c r="K132" i="17" s="1"/>
  <c r="K131" i="17" s="1"/>
  <c r="J133" i="17"/>
  <c r="J132" i="17" s="1"/>
  <c r="J131" i="17" s="1"/>
  <c r="I133" i="17"/>
  <c r="I132" i="17" s="1"/>
  <c r="I131" i="17" s="1"/>
  <c r="L129" i="17"/>
  <c r="L128" i="17" s="1"/>
  <c r="L127" i="17" s="1"/>
  <c r="K129" i="17"/>
  <c r="K128" i="17" s="1"/>
  <c r="K127" i="17" s="1"/>
  <c r="J129" i="17"/>
  <c r="J128" i="17" s="1"/>
  <c r="J127" i="17" s="1"/>
  <c r="I129" i="17"/>
  <c r="I128" i="17" s="1"/>
  <c r="I127" i="17" s="1"/>
  <c r="L125" i="17"/>
  <c r="L124" i="17" s="1"/>
  <c r="L123" i="17" s="1"/>
  <c r="K125" i="17"/>
  <c r="K124" i="17" s="1"/>
  <c r="K123" i="17" s="1"/>
  <c r="J125" i="17"/>
  <c r="J124" i="17" s="1"/>
  <c r="J123" i="17" s="1"/>
  <c r="I125" i="17"/>
  <c r="I124" i="17" s="1"/>
  <c r="I123" i="17" s="1"/>
  <c r="L121" i="17"/>
  <c r="L120" i="17" s="1"/>
  <c r="L119" i="17" s="1"/>
  <c r="K121" i="17"/>
  <c r="K120" i="17" s="1"/>
  <c r="K119" i="17" s="1"/>
  <c r="J121" i="17"/>
  <c r="J120" i="17" s="1"/>
  <c r="J119" i="17" s="1"/>
  <c r="I121" i="17"/>
  <c r="I120" i="17" s="1"/>
  <c r="I119" i="17" s="1"/>
  <c r="L116" i="17"/>
  <c r="L115" i="17" s="1"/>
  <c r="L114" i="17" s="1"/>
  <c r="K116" i="17"/>
  <c r="K115" i="17" s="1"/>
  <c r="K114" i="17" s="1"/>
  <c r="J116" i="17"/>
  <c r="J115" i="17" s="1"/>
  <c r="J114" i="17" s="1"/>
  <c r="I116" i="17"/>
  <c r="I115" i="17" s="1"/>
  <c r="I114" i="17" s="1"/>
  <c r="L110" i="17"/>
  <c r="K110" i="17"/>
  <c r="J110" i="17"/>
  <c r="I110" i="17"/>
  <c r="L109" i="17"/>
  <c r="K109" i="17"/>
  <c r="J109" i="17"/>
  <c r="I109" i="17"/>
  <c r="L106" i="17"/>
  <c r="L105" i="17" s="1"/>
  <c r="L104" i="17" s="1"/>
  <c r="K106" i="17"/>
  <c r="K105" i="17" s="1"/>
  <c r="K104" i="17" s="1"/>
  <c r="J106" i="17"/>
  <c r="J105" i="17" s="1"/>
  <c r="J104" i="17" s="1"/>
  <c r="I106" i="17"/>
  <c r="I105" i="17" s="1"/>
  <c r="I104" i="17" s="1"/>
  <c r="L101" i="17"/>
  <c r="L100" i="17" s="1"/>
  <c r="L99" i="17" s="1"/>
  <c r="K101" i="17"/>
  <c r="K100" i="17" s="1"/>
  <c r="K99" i="17" s="1"/>
  <c r="J101" i="17"/>
  <c r="J100" i="17" s="1"/>
  <c r="J99" i="17" s="1"/>
  <c r="I101" i="17"/>
  <c r="I100" i="17" s="1"/>
  <c r="I99" i="17" s="1"/>
  <c r="L96" i="17"/>
  <c r="L95" i="17" s="1"/>
  <c r="L94" i="17" s="1"/>
  <c r="L93" i="17" s="1"/>
  <c r="K96" i="17"/>
  <c r="K95" i="17" s="1"/>
  <c r="K94" i="17" s="1"/>
  <c r="K93" i="17" s="1"/>
  <c r="J96" i="17"/>
  <c r="J95" i="17" s="1"/>
  <c r="J94" i="17" s="1"/>
  <c r="J93" i="17" s="1"/>
  <c r="I96" i="17"/>
  <c r="I95" i="17" s="1"/>
  <c r="I94" i="17" s="1"/>
  <c r="L89" i="17"/>
  <c r="K89" i="17"/>
  <c r="J89" i="17"/>
  <c r="I89" i="17"/>
  <c r="L88" i="17"/>
  <c r="L87" i="17" s="1"/>
  <c r="L86" i="17" s="1"/>
  <c r="K88" i="17"/>
  <c r="J88" i="17"/>
  <c r="I88" i="17"/>
  <c r="K87" i="17"/>
  <c r="K86" i="17" s="1"/>
  <c r="J87" i="17"/>
  <c r="J86" i="17" s="1"/>
  <c r="I87" i="17"/>
  <c r="I86" i="17" s="1"/>
  <c r="L84" i="17"/>
  <c r="L83" i="17" s="1"/>
  <c r="L82" i="17" s="1"/>
  <c r="K84" i="17"/>
  <c r="J84" i="17"/>
  <c r="I84" i="17"/>
  <c r="K83" i="17"/>
  <c r="K82" i="17" s="1"/>
  <c r="J83" i="17"/>
  <c r="J82" i="17" s="1"/>
  <c r="I83" i="17"/>
  <c r="I82" i="17" s="1"/>
  <c r="L78" i="17"/>
  <c r="L77" i="17" s="1"/>
  <c r="K78" i="17"/>
  <c r="J78" i="17"/>
  <c r="I78" i="17"/>
  <c r="K77" i="17"/>
  <c r="J77" i="17"/>
  <c r="I77" i="17"/>
  <c r="L73" i="17"/>
  <c r="K73" i="17"/>
  <c r="J73" i="17"/>
  <c r="I73" i="17"/>
  <c r="L72" i="17"/>
  <c r="K72" i="17"/>
  <c r="J72" i="17"/>
  <c r="I72" i="17"/>
  <c r="L68" i="17"/>
  <c r="L67" i="17" s="1"/>
  <c r="L66" i="17" s="1"/>
  <c r="L65" i="17" s="1"/>
  <c r="K68" i="17"/>
  <c r="K67" i="17" s="1"/>
  <c r="K66" i="17" s="1"/>
  <c r="K65" i="17" s="1"/>
  <c r="J68" i="17"/>
  <c r="J67" i="17" s="1"/>
  <c r="J66" i="17" s="1"/>
  <c r="I68" i="17"/>
  <c r="I67" i="17" s="1"/>
  <c r="I66" i="17" s="1"/>
  <c r="L49" i="17"/>
  <c r="L48" i="17" s="1"/>
  <c r="L47" i="17" s="1"/>
  <c r="L46" i="17" s="1"/>
  <c r="K49" i="17"/>
  <c r="K48" i="17" s="1"/>
  <c r="K47" i="17" s="1"/>
  <c r="K46" i="17" s="1"/>
  <c r="J49" i="17"/>
  <c r="J48" i="17" s="1"/>
  <c r="J47" i="17" s="1"/>
  <c r="J46" i="17" s="1"/>
  <c r="I49" i="17"/>
  <c r="I48" i="17"/>
  <c r="I47" i="17"/>
  <c r="I46" i="17" s="1"/>
  <c r="L44" i="17"/>
  <c r="L43" i="17" s="1"/>
  <c r="L42" i="17" s="1"/>
  <c r="K44" i="17"/>
  <c r="J44" i="17"/>
  <c r="I44" i="17"/>
  <c r="K43" i="17"/>
  <c r="K42" i="17" s="1"/>
  <c r="J43" i="17"/>
  <c r="J42" i="17" s="1"/>
  <c r="I43" i="17"/>
  <c r="I42" i="17" s="1"/>
  <c r="L40" i="17"/>
  <c r="K40" i="17"/>
  <c r="J40" i="17"/>
  <c r="I40" i="17"/>
  <c r="L38" i="17"/>
  <c r="L37" i="17" s="1"/>
  <c r="L36" i="17" s="1"/>
  <c r="K38" i="17"/>
  <c r="K37" i="17" s="1"/>
  <c r="K36" i="17" s="1"/>
  <c r="J38" i="17"/>
  <c r="J37" i="17" s="1"/>
  <c r="J36" i="17" s="1"/>
  <c r="I38" i="17"/>
  <c r="I37" i="17" s="1"/>
  <c r="I36" i="17" s="1"/>
  <c r="L365" i="16"/>
  <c r="K365" i="16"/>
  <c r="J365" i="16"/>
  <c r="I365" i="16"/>
  <c r="L364" i="16"/>
  <c r="K364" i="16"/>
  <c r="J364" i="16"/>
  <c r="I364" i="16"/>
  <c r="L362" i="16"/>
  <c r="K362" i="16"/>
  <c r="J362" i="16"/>
  <c r="I362" i="16"/>
  <c r="L361" i="16"/>
  <c r="K361" i="16"/>
  <c r="J361" i="16"/>
  <c r="I361" i="16"/>
  <c r="L359" i="16"/>
  <c r="L358" i="16" s="1"/>
  <c r="K359" i="16"/>
  <c r="K358" i="16" s="1"/>
  <c r="J359" i="16"/>
  <c r="J358" i="16" s="1"/>
  <c r="I359" i="16"/>
  <c r="I358" i="16" s="1"/>
  <c r="L355" i="16"/>
  <c r="K355" i="16"/>
  <c r="J355" i="16"/>
  <c r="I355" i="16"/>
  <c r="L354" i="16"/>
  <c r="K354" i="16"/>
  <c r="J354" i="16"/>
  <c r="I354" i="16"/>
  <c r="L351" i="16"/>
  <c r="K351" i="16"/>
  <c r="J351" i="16"/>
  <c r="I351" i="16"/>
  <c r="L350" i="16"/>
  <c r="K350" i="16"/>
  <c r="J350" i="16"/>
  <c r="I350" i="16"/>
  <c r="L347" i="16"/>
  <c r="L346" i="16" s="1"/>
  <c r="K347" i="16"/>
  <c r="K346" i="16" s="1"/>
  <c r="J347" i="16"/>
  <c r="J346" i="16" s="1"/>
  <c r="I347" i="16"/>
  <c r="I346" i="16" s="1"/>
  <c r="L343" i="16"/>
  <c r="K343" i="16"/>
  <c r="J343" i="16"/>
  <c r="I343" i="16"/>
  <c r="L340" i="16"/>
  <c r="K340" i="16"/>
  <c r="J340" i="16"/>
  <c r="I340" i="16"/>
  <c r="L338" i="16"/>
  <c r="K338" i="16"/>
  <c r="J338" i="16"/>
  <c r="I338" i="16"/>
  <c r="L337" i="16"/>
  <c r="K337" i="16"/>
  <c r="J337" i="16"/>
  <c r="I337" i="16"/>
  <c r="L333" i="16"/>
  <c r="K333" i="16"/>
  <c r="J333" i="16"/>
  <c r="I333" i="16"/>
  <c r="L332" i="16"/>
  <c r="K332" i="16"/>
  <c r="J332" i="16"/>
  <c r="I332" i="16"/>
  <c r="L330" i="16"/>
  <c r="L329" i="16" s="1"/>
  <c r="K330" i="16"/>
  <c r="K329" i="16" s="1"/>
  <c r="J330" i="16"/>
  <c r="J329" i="16" s="1"/>
  <c r="I330" i="16"/>
  <c r="I329" i="16" s="1"/>
  <c r="L327" i="16"/>
  <c r="K327" i="16"/>
  <c r="J327" i="16"/>
  <c r="I327" i="16"/>
  <c r="L326" i="16"/>
  <c r="K326" i="16"/>
  <c r="J326" i="16"/>
  <c r="I326" i="16"/>
  <c r="L323" i="16"/>
  <c r="K323" i="16"/>
  <c r="J323" i="16"/>
  <c r="I323" i="16"/>
  <c r="L322" i="16"/>
  <c r="K322" i="16"/>
  <c r="J322" i="16"/>
  <c r="I322" i="16"/>
  <c r="L319" i="16"/>
  <c r="L318" i="16" s="1"/>
  <c r="K319" i="16"/>
  <c r="K318" i="16" s="1"/>
  <c r="J319" i="16"/>
  <c r="J318" i="16" s="1"/>
  <c r="I319" i="16"/>
  <c r="I318" i="16" s="1"/>
  <c r="L315" i="16"/>
  <c r="K315" i="16"/>
  <c r="J315" i="16"/>
  <c r="I315" i="16"/>
  <c r="L314" i="16"/>
  <c r="K314" i="16"/>
  <c r="J314" i="16"/>
  <c r="I314" i="16"/>
  <c r="L311" i="16"/>
  <c r="K311" i="16"/>
  <c r="J311" i="16"/>
  <c r="I311" i="16"/>
  <c r="L308" i="16"/>
  <c r="K308" i="16"/>
  <c r="J308" i="16"/>
  <c r="I308" i="16"/>
  <c r="L306" i="16"/>
  <c r="L305" i="16" s="1"/>
  <c r="L304" i="16" s="1"/>
  <c r="K306" i="16"/>
  <c r="K305" i="16" s="1"/>
  <c r="K304" i="16" s="1"/>
  <c r="J306" i="16"/>
  <c r="J305" i="16" s="1"/>
  <c r="J304" i="16" s="1"/>
  <c r="I306" i="16"/>
  <c r="I305" i="16" s="1"/>
  <c r="I304" i="16" s="1"/>
  <c r="L300" i="16"/>
  <c r="K300" i="16"/>
  <c r="J300" i="16"/>
  <c r="I300" i="16"/>
  <c r="L299" i="16"/>
  <c r="K299" i="16"/>
  <c r="J299" i="16"/>
  <c r="I299" i="16"/>
  <c r="L297" i="16"/>
  <c r="L296" i="16" s="1"/>
  <c r="K297" i="16"/>
  <c r="K296" i="16" s="1"/>
  <c r="J297" i="16"/>
  <c r="J296" i="16" s="1"/>
  <c r="I297" i="16"/>
  <c r="I296" i="16" s="1"/>
  <c r="L294" i="16"/>
  <c r="K294" i="16"/>
  <c r="J294" i="16"/>
  <c r="I294" i="16"/>
  <c r="L293" i="16"/>
  <c r="K293" i="16"/>
  <c r="J293" i="16"/>
  <c r="I293" i="16"/>
  <c r="L290" i="16"/>
  <c r="K290" i="16"/>
  <c r="J290" i="16"/>
  <c r="I290" i="16"/>
  <c r="L289" i="16"/>
  <c r="K289" i="16"/>
  <c r="J289" i="16"/>
  <c r="I289" i="16"/>
  <c r="L286" i="16"/>
  <c r="L285" i="16" s="1"/>
  <c r="K286" i="16"/>
  <c r="K285" i="16" s="1"/>
  <c r="J286" i="16"/>
  <c r="J285" i="16" s="1"/>
  <c r="I286" i="16"/>
  <c r="I285" i="16" s="1"/>
  <c r="L282" i="16"/>
  <c r="K282" i="16"/>
  <c r="J282" i="16"/>
  <c r="I282" i="16"/>
  <c r="L281" i="16"/>
  <c r="K281" i="16"/>
  <c r="J281" i="16"/>
  <c r="I281" i="16"/>
  <c r="L278" i="16"/>
  <c r="K278" i="16"/>
  <c r="J278" i="16"/>
  <c r="I278" i="16"/>
  <c r="L275" i="16"/>
  <c r="K275" i="16"/>
  <c r="J275" i="16"/>
  <c r="I275" i="16"/>
  <c r="L273" i="16"/>
  <c r="L272" i="16" s="1"/>
  <c r="K273" i="16"/>
  <c r="K272" i="16" s="1"/>
  <c r="J273" i="16"/>
  <c r="J272" i="16" s="1"/>
  <c r="I273" i="16"/>
  <c r="I272" i="16" s="1"/>
  <c r="L268" i="16"/>
  <c r="L267" i="16" s="1"/>
  <c r="K268" i="16"/>
  <c r="K267" i="16" s="1"/>
  <c r="J268" i="16"/>
  <c r="J267" i="16" s="1"/>
  <c r="I268" i="16"/>
  <c r="I267" i="16" s="1"/>
  <c r="L265" i="16"/>
  <c r="K265" i="16"/>
  <c r="J265" i="16"/>
  <c r="I265" i="16"/>
  <c r="L264" i="16"/>
  <c r="K264" i="16"/>
  <c r="J264" i="16"/>
  <c r="I264" i="16"/>
  <c r="L262" i="16"/>
  <c r="K262" i="16"/>
  <c r="J262" i="16"/>
  <c r="I262" i="16"/>
  <c r="L261" i="16"/>
  <c r="K261" i="16"/>
  <c r="J261" i="16"/>
  <c r="I261" i="16"/>
  <c r="L258" i="16"/>
  <c r="L257" i="16" s="1"/>
  <c r="K258" i="16"/>
  <c r="K257" i="16" s="1"/>
  <c r="J258" i="16"/>
  <c r="J257" i="16" s="1"/>
  <c r="I258" i="16"/>
  <c r="I257" i="16" s="1"/>
  <c r="L254" i="16"/>
  <c r="K254" i="16"/>
  <c r="J254" i="16"/>
  <c r="I254" i="16"/>
  <c r="L253" i="16"/>
  <c r="K253" i="16"/>
  <c r="J253" i="16"/>
  <c r="I253" i="16"/>
  <c r="L250" i="16"/>
  <c r="K250" i="16"/>
  <c r="J250" i="16"/>
  <c r="I250" i="16"/>
  <c r="L249" i="16"/>
  <c r="K249" i="16"/>
  <c r="J249" i="16"/>
  <c r="I249" i="16"/>
  <c r="L246" i="16"/>
  <c r="K246" i="16"/>
  <c r="J246" i="16"/>
  <c r="I246" i="16"/>
  <c r="L243" i="16"/>
  <c r="K243" i="16"/>
  <c r="J243" i="16"/>
  <c r="I243" i="16"/>
  <c r="L241" i="16"/>
  <c r="K241" i="16"/>
  <c r="J241" i="16"/>
  <c r="I241" i="16"/>
  <c r="L240" i="16"/>
  <c r="L239" i="16" s="1"/>
  <c r="K240" i="16"/>
  <c r="K239" i="16" s="1"/>
  <c r="J240" i="16"/>
  <c r="J239" i="16" s="1"/>
  <c r="I240" i="16"/>
  <c r="I239" i="16" s="1"/>
  <c r="L234" i="16"/>
  <c r="L233" i="16" s="1"/>
  <c r="L232" i="16" s="1"/>
  <c r="K234" i="16"/>
  <c r="K233" i="16" s="1"/>
  <c r="K232" i="16" s="1"/>
  <c r="J234" i="16"/>
  <c r="J233" i="16" s="1"/>
  <c r="J232" i="16" s="1"/>
  <c r="I234" i="16"/>
  <c r="I233" i="16" s="1"/>
  <c r="I232" i="16" s="1"/>
  <c r="L230" i="16"/>
  <c r="L229" i="16" s="1"/>
  <c r="L228" i="16" s="1"/>
  <c r="K230" i="16"/>
  <c r="K229" i="16" s="1"/>
  <c r="K228" i="16" s="1"/>
  <c r="J230" i="16"/>
  <c r="J229" i="16" s="1"/>
  <c r="J228" i="16" s="1"/>
  <c r="I230" i="16"/>
  <c r="I229" i="16" s="1"/>
  <c r="I228" i="16" s="1"/>
  <c r="L221" i="16"/>
  <c r="L220" i="16" s="1"/>
  <c r="K221" i="16"/>
  <c r="K220" i="16" s="1"/>
  <c r="J221" i="16"/>
  <c r="J220" i="16" s="1"/>
  <c r="I221" i="16"/>
  <c r="I220" i="16" s="1"/>
  <c r="L218" i="16"/>
  <c r="K218" i="16"/>
  <c r="J218" i="16"/>
  <c r="I218" i="16"/>
  <c r="L217" i="16"/>
  <c r="K217" i="16"/>
  <c r="J217" i="16"/>
  <c r="I217" i="16"/>
  <c r="L211" i="16"/>
  <c r="K211" i="16"/>
  <c r="J211" i="16"/>
  <c r="I211" i="16"/>
  <c r="L210" i="16"/>
  <c r="L209" i="16" s="1"/>
  <c r="K210" i="16"/>
  <c r="K209" i="16" s="1"/>
  <c r="J210" i="16"/>
  <c r="J209" i="16" s="1"/>
  <c r="I210" i="16"/>
  <c r="I209" i="16" s="1"/>
  <c r="L207" i="16"/>
  <c r="K207" i="16"/>
  <c r="J207" i="16"/>
  <c r="I207" i="16"/>
  <c r="L206" i="16"/>
  <c r="K206" i="16"/>
  <c r="J206" i="16"/>
  <c r="I206" i="16"/>
  <c r="L202" i="16"/>
  <c r="K202" i="16"/>
  <c r="J202" i="16"/>
  <c r="I202" i="16"/>
  <c r="L201" i="16"/>
  <c r="K201" i="16"/>
  <c r="J201" i="16"/>
  <c r="I201" i="16"/>
  <c r="L196" i="16"/>
  <c r="L195" i="16" s="1"/>
  <c r="L186" i="16" s="1"/>
  <c r="K196" i="16"/>
  <c r="K195" i="16" s="1"/>
  <c r="K186" i="16" s="1"/>
  <c r="J196" i="16"/>
  <c r="J195" i="16" s="1"/>
  <c r="J186" i="16" s="1"/>
  <c r="I196" i="16"/>
  <c r="I195" i="16" s="1"/>
  <c r="I186" i="16" s="1"/>
  <c r="L191" i="16"/>
  <c r="K191" i="16"/>
  <c r="J191" i="16"/>
  <c r="I191" i="16"/>
  <c r="L190" i="16"/>
  <c r="K190" i="16"/>
  <c r="J190" i="16"/>
  <c r="I190" i="16"/>
  <c r="L188" i="16"/>
  <c r="K188" i="16"/>
  <c r="J188" i="16"/>
  <c r="I188" i="16"/>
  <c r="L187" i="16"/>
  <c r="K187" i="16"/>
  <c r="J187" i="16"/>
  <c r="I187" i="16"/>
  <c r="L180" i="16"/>
  <c r="L179" i="16" s="1"/>
  <c r="K180" i="16"/>
  <c r="K179" i="16" s="1"/>
  <c r="J180" i="16"/>
  <c r="J179" i="16" s="1"/>
  <c r="I180" i="16"/>
  <c r="I179" i="16" s="1"/>
  <c r="L175" i="16"/>
  <c r="K175" i="16"/>
  <c r="J175" i="16"/>
  <c r="I175" i="16"/>
  <c r="L174" i="16"/>
  <c r="K174" i="16"/>
  <c r="J174" i="16"/>
  <c r="I174" i="16"/>
  <c r="L171" i="16"/>
  <c r="K171" i="16"/>
  <c r="J171" i="16"/>
  <c r="I171" i="16"/>
  <c r="L170" i="16"/>
  <c r="L169" i="16" s="1"/>
  <c r="K170" i="16"/>
  <c r="K169" i="16" s="1"/>
  <c r="J170" i="16"/>
  <c r="J169" i="16" s="1"/>
  <c r="I170" i="16"/>
  <c r="I169" i="16" s="1"/>
  <c r="L166" i="16"/>
  <c r="L165" i="16" s="1"/>
  <c r="K166" i="16"/>
  <c r="K165" i="16" s="1"/>
  <c r="J166" i="16"/>
  <c r="J165" i="16" s="1"/>
  <c r="I166" i="16"/>
  <c r="I165" i="16" s="1"/>
  <c r="L161" i="16"/>
  <c r="K161" i="16"/>
  <c r="J161" i="16"/>
  <c r="I161" i="16"/>
  <c r="L160" i="16"/>
  <c r="L159" i="16" s="1"/>
  <c r="L158" i="16" s="1"/>
  <c r="K160" i="16"/>
  <c r="K159" i="16" s="1"/>
  <c r="K158" i="16" s="1"/>
  <c r="J160" i="16"/>
  <c r="J159" i="16" s="1"/>
  <c r="J158" i="16" s="1"/>
  <c r="I160" i="16"/>
  <c r="I159" i="16" s="1"/>
  <c r="I158" i="16" s="1"/>
  <c r="L155" i="16"/>
  <c r="L154" i="16" s="1"/>
  <c r="L153" i="16" s="1"/>
  <c r="K155" i="16"/>
  <c r="K154" i="16" s="1"/>
  <c r="K153" i="16" s="1"/>
  <c r="J155" i="16"/>
  <c r="J154" i="16" s="1"/>
  <c r="J153" i="16" s="1"/>
  <c r="I155" i="16"/>
  <c r="I154" i="16" s="1"/>
  <c r="I153" i="16" s="1"/>
  <c r="L151" i="16"/>
  <c r="L150" i="16" s="1"/>
  <c r="K151" i="16"/>
  <c r="K150" i="16" s="1"/>
  <c r="J151" i="16"/>
  <c r="J150" i="16" s="1"/>
  <c r="I151" i="16"/>
  <c r="I150" i="16" s="1"/>
  <c r="L147" i="16"/>
  <c r="K147" i="16"/>
  <c r="J147" i="16"/>
  <c r="I147" i="16"/>
  <c r="L146" i="16"/>
  <c r="L145" i="16" s="1"/>
  <c r="K146" i="16"/>
  <c r="K145" i="16" s="1"/>
  <c r="J146" i="16"/>
  <c r="J145" i="16" s="1"/>
  <c r="I146" i="16"/>
  <c r="I145" i="16" s="1"/>
  <c r="L142" i="16"/>
  <c r="K142" i="16"/>
  <c r="J142" i="16"/>
  <c r="I142" i="16"/>
  <c r="L141" i="16"/>
  <c r="L140" i="16" s="1"/>
  <c r="L139" i="16" s="1"/>
  <c r="K141" i="16"/>
  <c r="K140" i="16" s="1"/>
  <c r="K139" i="16" s="1"/>
  <c r="J141" i="16"/>
  <c r="J140" i="16" s="1"/>
  <c r="J139" i="16" s="1"/>
  <c r="I141" i="16"/>
  <c r="I140" i="16" s="1"/>
  <c r="I139" i="16" s="1"/>
  <c r="L137" i="16"/>
  <c r="L136" i="16" s="1"/>
  <c r="L135" i="16" s="1"/>
  <c r="K137" i="16"/>
  <c r="K136" i="16" s="1"/>
  <c r="K135" i="16" s="1"/>
  <c r="J137" i="16"/>
  <c r="J136" i="16" s="1"/>
  <c r="J135" i="16" s="1"/>
  <c r="I137" i="16"/>
  <c r="I136" i="16" s="1"/>
  <c r="I135" i="16" s="1"/>
  <c r="L133" i="16"/>
  <c r="L132" i="16" s="1"/>
  <c r="L131" i="16" s="1"/>
  <c r="K133" i="16"/>
  <c r="K132" i="16" s="1"/>
  <c r="K131" i="16" s="1"/>
  <c r="J133" i="16"/>
  <c r="J132" i="16" s="1"/>
  <c r="J131" i="16" s="1"/>
  <c r="I133" i="16"/>
  <c r="I132" i="16" s="1"/>
  <c r="I131" i="16" s="1"/>
  <c r="L129" i="16"/>
  <c r="L128" i="16" s="1"/>
  <c r="L127" i="16" s="1"/>
  <c r="K129" i="16"/>
  <c r="K128" i="16" s="1"/>
  <c r="K127" i="16" s="1"/>
  <c r="J129" i="16"/>
  <c r="J128" i="16" s="1"/>
  <c r="J127" i="16" s="1"/>
  <c r="I129" i="16"/>
  <c r="I128" i="16" s="1"/>
  <c r="I127" i="16" s="1"/>
  <c r="L125" i="16"/>
  <c r="L124" i="16" s="1"/>
  <c r="L123" i="16" s="1"/>
  <c r="K125" i="16"/>
  <c r="K124" i="16" s="1"/>
  <c r="K123" i="16" s="1"/>
  <c r="J125" i="16"/>
  <c r="J124" i="16" s="1"/>
  <c r="J123" i="16" s="1"/>
  <c r="I125" i="16"/>
  <c r="I124" i="16" s="1"/>
  <c r="I123" i="16" s="1"/>
  <c r="L121" i="16"/>
  <c r="L120" i="16" s="1"/>
  <c r="L119" i="16" s="1"/>
  <c r="K121" i="16"/>
  <c r="K120" i="16" s="1"/>
  <c r="K119" i="16" s="1"/>
  <c r="J121" i="16"/>
  <c r="J120" i="16" s="1"/>
  <c r="J119" i="16" s="1"/>
  <c r="I121" i="16"/>
  <c r="I120" i="16" s="1"/>
  <c r="I119" i="16" s="1"/>
  <c r="L116" i="16"/>
  <c r="L115" i="16" s="1"/>
  <c r="L114" i="16" s="1"/>
  <c r="L113" i="16" s="1"/>
  <c r="K116" i="16"/>
  <c r="K115" i="16" s="1"/>
  <c r="K114" i="16" s="1"/>
  <c r="K113" i="16" s="1"/>
  <c r="J116" i="16"/>
  <c r="J115" i="16" s="1"/>
  <c r="J114" i="16" s="1"/>
  <c r="J113" i="16" s="1"/>
  <c r="I116" i="16"/>
  <c r="I115" i="16" s="1"/>
  <c r="I114" i="16" s="1"/>
  <c r="I113" i="16" s="1"/>
  <c r="L110" i="16"/>
  <c r="K110" i="16"/>
  <c r="J110" i="16"/>
  <c r="I110" i="16"/>
  <c r="L109" i="16"/>
  <c r="K109" i="16"/>
  <c r="J109" i="16"/>
  <c r="I109" i="16"/>
  <c r="L106" i="16"/>
  <c r="L105" i="16" s="1"/>
  <c r="L104" i="16" s="1"/>
  <c r="K106" i="16"/>
  <c r="K105" i="16" s="1"/>
  <c r="K104" i="16" s="1"/>
  <c r="J106" i="16"/>
  <c r="J105" i="16" s="1"/>
  <c r="J104" i="16" s="1"/>
  <c r="I106" i="16"/>
  <c r="I105" i="16" s="1"/>
  <c r="I104" i="16" s="1"/>
  <c r="L101" i="16"/>
  <c r="L100" i="16" s="1"/>
  <c r="L99" i="16" s="1"/>
  <c r="K101" i="16"/>
  <c r="K100" i="16" s="1"/>
  <c r="K99" i="16" s="1"/>
  <c r="J101" i="16"/>
  <c r="J100" i="16" s="1"/>
  <c r="J99" i="16" s="1"/>
  <c r="I101" i="16"/>
  <c r="I100" i="16" s="1"/>
  <c r="I99" i="16" s="1"/>
  <c r="L96" i="16"/>
  <c r="L95" i="16" s="1"/>
  <c r="L94" i="16" s="1"/>
  <c r="K96" i="16"/>
  <c r="K95" i="16" s="1"/>
  <c r="K94" i="16" s="1"/>
  <c r="J96" i="16"/>
  <c r="J95" i="16" s="1"/>
  <c r="J94" i="16" s="1"/>
  <c r="I96" i="16"/>
  <c r="I95" i="16" s="1"/>
  <c r="I94" i="16" s="1"/>
  <c r="L89" i="16"/>
  <c r="K89" i="16"/>
  <c r="J89" i="16"/>
  <c r="I89" i="16"/>
  <c r="L88" i="16"/>
  <c r="K88" i="16"/>
  <c r="J88" i="16"/>
  <c r="I88" i="16"/>
  <c r="L87" i="16"/>
  <c r="L86" i="16" s="1"/>
  <c r="K87" i="16"/>
  <c r="K86" i="16" s="1"/>
  <c r="J87" i="16"/>
  <c r="J86" i="16" s="1"/>
  <c r="I87" i="16"/>
  <c r="I86" i="16" s="1"/>
  <c r="L84" i="16"/>
  <c r="K84" i="16"/>
  <c r="J84" i="16"/>
  <c r="I84" i="16"/>
  <c r="L83" i="16"/>
  <c r="L82" i="16" s="1"/>
  <c r="K83" i="16"/>
  <c r="K82" i="16" s="1"/>
  <c r="J83" i="16"/>
  <c r="J82" i="16" s="1"/>
  <c r="I83" i="16"/>
  <c r="I82" i="16" s="1"/>
  <c r="L78" i="16"/>
  <c r="K78" i="16"/>
  <c r="J78" i="16"/>
  <c r="I78" i="16"/>
  <c r="L77" i="16"/>
  <c r="K77" i="16"/>
  <c r="J77" i="16"/>
  <c r="I77" i="16"/>
  <c r="L73" i="16"/>
  <c r="K73" i="16"/>
  <c r="J73" i="16"/>
  <c r="I73" i="16"/>
  <c r="L72" i="16"/>
  <c r="K72" i="16"/>
  <c r="J72" i="16"/>
  <c r="I72" i="16"/>
  <c r="L68" i="16"/>
  <c r="L67" i="16" s="1"/>
  <c r="L66" i="16" s="1"/>
  <c r="L65" i="16" s="1"/>
  <c r="K68" i="16"/>
  <c r="K67" i="16" s="1"/>
  <c r="K66" i="16" s="1"/>
  <c r="K65" i="16" s="1"/>
  <c r="J68" i="16"/>
  <c r="J67" i="16" s="1"/>
  <c r="J66" i="16" s="1"/>
  <c r="J65" i="16" s="1"/>
  <c r="I68" i="16"/>
  <c r="I67" i="16" s="1"/>
  <c r="I66" i="16" s="1"/>
  <c r="I65" i="16" s="1"/>
  <c r="L49" i="16"/>
  <c r="K49" i="16"/>
  <c r="J49" i="16"/>
  <c r="I49" i="16"/>
  <c r="L48" i="16"/>
  <c r="K48" i="16"/>
  <c r="J48" i="16"/>
  <c r="I48" i="16"/>
  <c r="L47" i="16"/>
  <c r="L46" i="16" s="1"/>
  <c r="K47" i="16"/>
  <c r="K46" i="16" s="1"/>
  <c r="J47" i="16"/>
  <c r="J46" i="16" s="1"/>
  <c r="I47" i="16"/>
  <c r="I46" i="16" s="1"/>
  <c r="L44" i="16"/>
  <c r="K44" i="16"/>
  <c r="J44" i="16"/>
  <c r="I44" i="16"/>
  <c r="L43" i="16"/>
  <c r="L42" i="16" s="1"/>
  <c r="K43" i="16"/>
  <c r="K42" i="16" s="1"/>
  <c r="J43" i="16"/>
  <c r="J42" i="16" s="1"/>
  <c r="I43" i="16"/>
  <c r="I42" i="16" s="1"/>
  <c r="L40" i="16"/>
  <c r="K40" i="16"/>
  <c r="J40" i="16"/>
  <c r="I40" i="16"/>
  <c r="L38" i="16"/>
  <c r="L37" i="16" s="1"/>
  <c r="L36" i="16" s="1"/>
  <c r="K38" i="16"/>
  <c r="K37" i="16" s="1"/>
  <c r="K36" i="16" s="1"/>
  <c r="J38" i="16"/>
  <c r="J37" i="16" s="1"/>
  <c r="J36" i="16" s="1"/>
  <c r="I38" i="16"/>
  <c r="I37" i="16" s="1"/>
  <c r="I36" i="16" s="1"/>
  <c r="L365" i="15"/>
  <c r="L364" i="15" s="1"/>
  <c r="K365" i="15"/>
  <c r="K364" i="15" s="1"/>
  <c r="J365" i="15"/>
  <c r="I365" i="15"/>
  <c r="J364" i="15"/>
  <c r="I364" i="15"/>
  <c r="L362" i="15"/>
  <c r="K362" i="15"/>
  <c r="J362" i="15"/>
  <c r="I362" i="15"/>
  <c r="L361" i="15"/>
  <c r="K361" i="15"/>
  <c r="J361" i="15"/>
  <c r="I361" i="15"/>
  <c r="L359" i="15"/>
  <c r="L358" i="15" s="1"/>
  <c r="K359" i="15"/>
  <c r="K358" i="15" s="1"/>
  <c r="J359" i="15"/>
  <c r="J358" i="15" s="1"/>
  <c r="I359" i="15"/>
  <c r="I358" i="15" s="1"/>
  <c r="L355" i="15"/>
  <c r="L354" i="15" s="1"/>
  <c r="K355" i="15"/>
  <c r="J355" i="15"/>
  <c r="I355" i="15"/>
  <c r="K354" i="15"/>
  <c r="J354" i="15"/>
  <c r="I354" i="15"/>
  <c r="L351" i="15"/>
  <c r="K351" i="15"/>
  <c r="J351" i="15"/>
  <c r="I351" i="15"/>
  <c r="L350" i="15"/>
  <c r="K350" i="15"/>
  <c r="J350" i="15"/>
  <c r="I350" i="15"/>
  <c r="L347" i="15"/>
  <c r="L346" i="15" s="1"/>
  <c r="K347" i="15"/>
  <c r="K346" i="15" s="1"/>
  <c r="K336" i="15" s="1"/>
  <c r="J347" i="15"/>
  <c r="J346" i="15" s="1"/>
  <c r="J336" i="15" s="1"/>
  <c r="I347" i="15"/>
  <c r="I346" i="15" s="1"/>
  <c r="I336" i="15" s="1"/>
  <c r="L343" i="15"/>
  <c r="K343" i="15"/>
  <c r="J343" i="15"/>
  <c r="I343" i="15"/>
  <c r="L340" i="15"/>
  <c r="K340" i="15"/>
  <c r="J340" i="15"/>
  <c r="I340" i="15"/>
  <c r="L338" i="15"/>
  <c r="K338" i="15"/>
  <c r="J338" i="15"/>
  <c r="I338" i="15"/>
  <c r="L337" i="15"/>
  <c r="K337" i="15"/>
  <c r="J337" i="15"/>
  <c r="I337" i="15"/>
  <c r="L333" i="15"/>
  <c r="K333" i="15"/>
  <c r="J333" i="15"/>
  <c r="I333" i="15"/>
  <c r="L332" i="15"/>
  <c r="K332" i="15"/>
  <c r="J332" i="15"/>
  <c r="I332" i="15"/>
  <c r="L330" i="15"/>
  <c r="L329" i="15" s="1"/>
  <c r="K330" i="15"/>
  <c r="K329" i="15" s="1"/>
  <c r="J330" i="15"/>
  <c r="J329" i="15" s="1"/>
  <c r="I330" i="15"/>
  <c r="I329" i="15" s="1"/>
  <c r="L327" i="15"/>
  <c r="L326" i="15" s="1"/>
  <c r="K327" i="15"/>
  <c r="J327" i="15"/>
  <c r="I327" i="15"/>
  <c r="K326" i="15"/>
  <c r="J326" i="15"/>
  <c r="I326" i="15"/>
  <c r="L323" i="15"/>
  <c r="K323" i="15"/>
  <c r="J323" i="15"/>
  <c r="I323" i="15"/>
  <c r="L322" i="15"/>
  <c r="K322" i="15"/>
  <c r="J322" i="15"/>
  <c r="I322" i="15"/>
  <c r="L319" i="15"/>
  <c r="L318" i="15" s="1"/>
  <c r="K319" i="15"/>
  <c r="K318" i="15" s="1"/>
  <c r="J319" i="15"/>
  <c r="J318" i="15" s="1"/>
  <c r="I319" i="15"/>
  <c r="I318" i="15" s="1"/>
  <c r="L315" i="15"/>
  <c r="L314" i="15" s="1"/>
  <c r="K315" i="15"/>
  <c r="J315" i="15"/>
  <c r="I315" i="15"/>
  <c r="K314" i="15"/>
  <c r="J314" i="15"/>
  <c r="I314" i="15"/>
  <c r="L311" i="15"/>
  <c r="K311" i="15"/>
  <c r="J311" i="15"/>
  <c r="I311" i="15"/>
  <c r="L308" i="15"/>
  <c r="K308" i="15"/>
  <c r="J308" i="15"/>
  <c r="I308" i="15"/>
  <c r="L306" i="15"/>
  <c r="L305" i="15" s="1"/>
  <c r="K306" i="15"/>
  <c r="K305" i="15" s="1"/>
  <c r="J306" i="15"/>
  <c r="J305" i="15" s="1"/>
  <c r="I306" i="15"/>
  <c r="I305" i="15" s="1"/>
  <c r="L300" i="15"/>
  <c r="K300" i="15"/>
  <c r="J300" i="15"/>
  <c r="I300" i="15"/>
  <c r="L299" i="15"/>
  <c r="K299" i="15"/>
  <c r="J299" i="15"/>
  <c r="I299" i="15"/>
  <c r="L297" i="15"/>
  <c r="L296" i="15" s="1"/>
  <c r="K297" i="15"/>
  <c r="K296" i="15" s="1"/>
  <c r="J297" i="15"/>
  <c r="J296" i="15" s="1"/>
  <c r="I297" i="15"/>
  <c r="I296" i="15" s="1"/>
  <c r="L294" i="15"/>
  <c r="L293" i="15" s="1"/>
  <c r="K294" i="15"/>
  <c r="J294" i="15"/>
  <c r="I294" i="15"/>
  <c r="K293" i="15"/>
  <c r="J293" i="15"/>
  <c r="I293" i="15"/>
  <c r="L290" i="15"/>
  <c r="K290" i="15"/>
  <c r="J290" i="15"/>
  <c r="I290" i="15"/>
  <c r="L289" i="15"/>
  <c r="K289" i="15"/>
  <c r="J289" i="15"/>
  <c r="I289" i="15"/>
  <c r="L286" i="15"/>
  <c r="L285" i="15" s="1"/>
  <c r="K286" i="15"/>
  <c r="K285" i="15" s="1"/>
  <c r="J286" i="15"/>
  <c r="J285" i="15" s="1"/>
  <c r="I286" i="15"/>
  <c r="I285" i="15" s="1"/>
  <c r="L282" i="15"/>
  <c r="L281" i="15" s="1"/>
  <c r="K282" i="15"/>
  <c r="J282" i="15"/>
  <c r="I282" i="15"/>
  <c r="K281" i="15"/>
  <c r="J281" i="15"/>
  <c r="I281" i="15"/>
  <c r="L278" i="15"/>
  <c r="K278" i="15"/>
  <c r="J278" i="15"/>
  <c r="I278" i="15"/>
  <c r="L275" i="15"/>
  <c r="K275" i="15"/>
  <c r="J275" i="15"/>
  <c r="I275" i="15"/>
  <c r="L273" i="15"/>
  <c r="L272" i="15" s="1"/>
  <c r="K273" i="15"/>
  <c r="K272" i="15" s="1"/>
  <c r="J273" i="15"/>
  <c r="J272" i="15" s="1"/>
  <c r="J271" i="15" s="1"/>
  <c r="I273" i="15"/>
  <c r="I272" i="15" s="1"/>
  <c r="L268" i="15"/>
  <c r="L267" i="15" s="1"/>
  <c r="K268" i="15"/>
  <c r="K267" i="15" s="1"/>
  <c r="J268" i="15"/>
  <c r="J267" i="15" s="1"/>
  <c r="I268" i="15"/>
  <c r="I267" i="15" s="1"/>
  <c r="L265" i="15"/>
  <c r="L264" i="15" s="1"/>
  <c r="K265" i="15"/>
  <c r="J265" i="15"/>
  <c r="I265" i="15"/>
  <c r="K264" i="15"/>
  <c r="J264" i="15"/>
  <c r="I264" i="15"/>
  <c r="L262" i="15"/>
  <c r="K262" i="15"/>
  <c r="J262" i="15"/>
  <c r="I262" i="15"/>
  <c r="L261" i="15"/>
  <c r="K261" i="15"/>
  <c r="J261" i="15"/>
  <c r="I261" i="15"/>
  <c r="L258" i="15"/>
  <c r="L257" i="15" s="1"/>
  <c r="K258" i="15"/>
  <c r="K257" i="15" s="1"/>
  <c r="J258" i="15"/>
  <c r="J257" i="15" s="1"/>
  <c r="I258" i="15"/>
  <c r="I257" i="15" s="1"/>
  <c r="L254" i="15"/>
  <c r="L253" i="15" s="1"/>
  <c r="K254" i="15"/>
  <c r="J254" i="15"/>
  <c r="I254" i="15"/>
  <c r="K253" i="15"/>
  <c r="J253" i="15"/>
  <c r="I253" i="15"/>
  <c r="L250" i="15"/>
  <c r="K250" i="15"/>
  <c r="J250" i="15"/>
  <c r="I250" i="15"/>
  <c r="L249" i="15"/>
  <c r="K249" i="15"/>
  <c r="J249" i="15"/>
  <c r="I249" i="15"/>
  <c r="L246" i="15"/>
  <c r="K246" i="15"/>
  <c r="J246" i="15"/>
  <c r="I246" i="15"/>
  <c r="L243" i="15"/>
  <c r="K243" i="15"/>
  <c r="J243" i="15"/>
  <c r="I243" i="15"/>
  <c r="L241" i="15"/>
  <c r="L240" i="15" s="1"/>
  <c r="K241" i="15"/>
  <c r="J241" i="15"/>
  <c r="I241" i="15"/>
  <c r="K240" i="15"/>
  <c r="K239" i="15" s="1"/>
  <c r="J240" i="15"/>
  <c r="I240" i="15"/>
  <c r="L234" i="15"/>
  <c r="L233" i="15" s="1"/>
  <c r="L232" i="15" s="1"/>
  <c r="K234" i="15"/>
  <c r="K233" i="15" s="1"/>
  <c r="K232" i="15" s="1"/>
  <c r="J234" i="15"/>
  <c r="J233" i="15" s="1"/>
  <c r="J232" i="15" s="1"/>
  <c r="I234" i="15"/>
  <c r="I233" i="15" s="1"/>
  <c r="I232" i="15" s="1"/>
  <c r="L230" i="15"/>
  <c r="L229" i="15" s="1"/>
  <c r="L228" i="15" s="1"/>
  <c r="K230" i="15"/>
  <c r="K229" i="15" s="1"/>
  <c r="K228" i="15" s="1"/>
  <c r="J230" i="15"/>
  <c r="J229" i="15" s="1"/>
  <c r="J228" i="15" s="1"/>
  <c r="I230" i="15"/>
  <c r="I229" i="15" s="1"/>
  <c r="I228" i="15" s="1"/>
  <c r="L221" i="15"/>
  <c r="L220" i="15" s="1"/>
  <c r="K221" i="15"/>
  <c r="K220" i="15" s="1"/>
  <c r="J221" i="15"/>
  <c r="J220" i="15" s="1"/>
  <c r="I221" i="15"/>
  <c r="I220" i="15" s="1"/>
  <c r="L218" i="15"/>
  <c r="L217" i="15" s="1"/>
  <c r="K218" i="15"/>
  <c r="J218" i="15"/>
  <c r="I218" i="15"/>
  <c r="K217" i="15"/>
  <c r="J217" i="15"/>
  <c r="J216" i="15" s="1"/>
  <c r="I217" i="15"/>
  <c r="I216" i="15" s="1"/>
  <c r="L211" i="15"/>
  <c r="L210" i="15" s="1"/>
  <c r="L209" i="15" s="1"/>
  <c r="K211" i="15"/>
  <c r="J211" i="15"/>
  <c r="I211" i="15"/>
  <c r="K210" i="15"/>
  <c r="K209" i="15" s="1"/>
  <c r="J210" i="15"/>
  <c r="J209" i="15" s="1"/>
  <c r="I210" i="15"/>
  <c r="I209" i="15" s="1"/>
  <c r="L207" i="15"/>
  <c r="L206" i="15" s="1"/>
  <c r="K207" i="15"/>
  <c r="J207" i="15"/>
  <c r="I207" i="15"/>
  <c r="K206" i="15"/>
  <c r="J206" i="15"/>
  <c r="I206" i="15"/>
  <c r="L202" i="15"/>
  <c r="K202" i="15"/>
  <c r="J202" i="15"/>
  <c r="I202" i="15"/>
  <c r="L201" i="15"/>
  <c r="K201" i="15"/>
  <c r="J201" i="15"/>
  <c r="I201" i="15"/>
  <c r="L196" i="15"/>
  <c r="L195" i="15" s="1"/>
  <c r="K196" i="15"/>
  <c r="K195" i="15" s="1"/>
  <c r="K186" i="15" s="1"/>
  <c r="J196" i="15"/>
  <c r="J195" i="15" s="1"/>
  <c r="J186" i="15" s="1"/>
  <c r="J185" i="15" s="1"/>
  <c r="I196" i="15"/>
  <c r="I195" i="15" s="1"/>
  <c r="I186" i="15" s="1"/>
  <c r="I185" i="15" s="1"/>
  <c r="L191" i="15"/>
  <c r="L190" i="15" s="1"/>
  <c r="K191" i="15"/>
  <c r="J191" i="15"/>
  <c r="I191" i="15"/>
  <c r="K190" i="15"/>
  <c r="J190" i="15"/>
  <c r="I190" i="15"/>
  <c r="L188" i="15"/>
  <c r="K188" i="15"/>
  <c r="J188" i="15"/>
  <c r="I188" i="15"/>
  <c r="L187" i="15"/>
  <c r="K187" i="15"/>
  <c r="J187" i="15"/>
  <c r="I187" i="15"/>
  <c r="L180" i="15"/>
  <c r="L179" i="15" s="1"/>
  <c r="K180" i="15"/>
  <c r="K179" i="15" s="1"/>
  <c r="J180" i="15"/>
  <c r="J179" i="15" s="1"/>
  <c r="I180" i="15"/>
  <c r="I179" i="15" s="1"/>
  <c r="L175" i="15"/>
  <c r="L174" i="15" s="1"/>
  <c r="L173" i="15" s="1"/>
  <c r="K175" i="15"/>
  <c r="J175" i="15"/>
  <c r="I175" i="15"/>
  <c r="K174" i="15"/>
  <c r="K173" i="15" s="1"/>
  <c r="J174" i="15"/>
  <c r="J173" i="15" s="1"/>
  <c r="I174" i="15"/>
  <c r="I173" i="15" s="1"/>
  <c r="L171" i="15"/>
  <c r="L170" i="15" s="1"/>
  <c r="L169" i="15" s="1"/>
  <c r="K171" i="15"/>
  <c r="J171" i="15"/>
  <c r="I171" i="15"/>
  <c r="K170" i="15"/>
  <c r="K169" i="15" s="1"/>
  <c r="J170" i="15"/>
  <c r="J169" i="15" s="1"/>
  <c r="I170" i="15"/>
  <c r="I169" i="15" s="1"/>
  <c r="I168" i="15" s="1"/>
  <c r="L166" i="15"/>
  <c r="L165" i="15" s="1"/>
  <c r="K166" i="15"/>
  <c r="K165" i="15" s="1"/>
  <c r="J166" i="15"/>
  <c r="J165" i="15" s="1"/>
  <c r="I166" i="15"/>
  <c r="I165" i="15" s="1"/>
  <c r="L161" i="15"/>
  <c r="L160" i="15" s="1"/>
  <c r="K161" i="15"/>
  <c r="J161" i="15"/>
  <c r="I161" i="15"/>
  <c r="K160" i="15"/>
  <c r="J160" i="15"/>
  <c r="I160" i="15"/>
  <c r="L155" i="15"/>
  <c r="L154" i="15" s="1"/>
  <c r="L153" i="15" s="1"/>
  <c r="K155" i="15"/>
  <c r="K154" i="15" s="1"/>
  <c r="K153" i="15" s="1"/>
  <c r="J155" i="15"/>
  <c r="J154" i="15" s="1"/>
  <c r="J153" i="15" s="1"/>
  <c r="I155" i="15"/>
  <c r="I154" i="15" s="1"/>
  <c r="I153" i="15" s="1"/>
  <c r="L151" i="15"/>
  <c r="L150" i="15" s="1"/>
  <c r="K151" i="15"/>
  <c r="K150" i="15" s="1"/>
  <c r="J151" i="15"/>
  <c r="J150" i="15" s="1"/>
  <c r="I151" i="15"/>
  <c r="I150" i="15" s="1"/>
  <c r="L147" i="15"/>
  <c r="L146" i="15" s="1"/>
  <c r="L145" i="15" s="1"/>
  <c r="K147" i="15"/>
  <c r="J147" i="15"/>
  <c r="I147" i="15"/>
  <c r="K146" i="15"/>
  <c r="K145" i="15" s="1"/>
  <c r="J146" i="15"/>
  <c r="J145" i="15" s="1"/>
  <c r="I146" i="15"/>
  <c r="I145" i="15" s="1"/>
  <c r="L142" i="15"/>
  <c r="L141" i="15" s="1"/>
  <c r="L140" i="15" s="1"/>
  <c r="L139" i="15" s="1"/>
  <c r="K142" i="15"/>
  <c r="J142" i="15"/>
  <c r="I142" i="15"/>
  <c r="K141" i="15"/>
  <c r="K140" i="15" s="1"/>
  <c r="J141" i="15"/>
  <c r="J140" i="15" s="1"/>
  <c r="I141" i="15"/>
  <c r="I140" i="15" s="1"/>
  <c r="L137" i="15"/>
  <c r="L136" i="15" s="1"/>
  <c r="L135" i="15" s="1"/>
  <c r="K137" i="15"/>
  <c r="K136" i="15" s="1"/>
  <c r="K135" i="15" s="1"/>
  <c r="J137" i="15"/>
  <c r="J136" i="15" s="1"/>
  <c r="J135" i="15" s="1"/>
  <c r="I137" i="15"/>
  <c r="I136" i="15" s="1"/>
  <c r="I135" i="15" s="1"/>
  <c r="L133" i="15"/>
  <c r="L132" i="15" s="1"/>
  <c r="L131" i="15" s="1"/>
  <c r="K133" i="15"/>
  <c r="K132" i="15" s="1"/>
  <c r="K131" i="15" s="1"/>
  <c r="J133" i="15"/>
  <c r="J132" i="15" s="1"/>
  <c r="J131" i="15" s="1"/>
  <c r="I133" i="15"/>
  <c r="I132" i="15" s="1"/>
  <c r="I131" i="15" s="1"/>
  <c r="L129" i="15"/>
  <c r="L128" i="15" s="1"/>
  <c r="L127" i="15" s="1"/>
  <c r="K129" i="15"/>
  <c r="K128" i="15" s="1"/>
  <c r="K127" i="15" s="1"/>
  <c r="J129" i="15"/>
  <c r="J128" i="15" s="1"/>
  <c r="J127" i="15" s="1"/>
  <c r="I129" i="15"/>
  <c r="I128" i="15" s="1"/>
  <c r="I127" i="15" s="1"/>
  <c r="L125" i="15"/>
  <c r="L124" i="15" s="1"/>
  <c r="L123" i="15" s="1"/>
  <c r="K125" i="15"/>
  <c r="K124" i="15" s="1"/>
  <c r="K123" i="15" s="1"/>
  <c r="J125" i="15"/>
  <c r="J124" i="15" s="1"/>
  <c r="J123" i="15" s="1"/>
  <c r="I125" i="15"/>
  <c r="I124" i="15" s="1"/>
  <c r="I123" i="15" s="1"/>
  <c r="L121" i="15"/>
  <c r="L120" i="15" s="1"/>
  <c r="L119" i="15" s="1"/>
  <c r="K121" i="15"/>
  <c r="K120" i="15" s="1"/>
  <c r="K119" i="15" s="1"/>
  <c r="J121" i="15"/>
  <c r="J120" i="15" s="1"/>
  <c r="J119" i="15" s="1"/>
  <c r="I121" i="15"/>
  <c r="I120" i="15" s="1"/>
  <c r="I119" i="15" s="1"/>
  <c r="L116" i="15"/>
  <c r="L115" i="15" s="1"/>
  <c r="L114" i="15" s="1"/>
  <c r="K116" i="15"/>
  <c r="K115" i="15" s="1"/>
  <c r="K114" i="15" s="1"/>
  <c r="J116" i="15"/>
  <c r="J115" i="15" s="1"/>
  <c r="J114" i="15" s="1"/>
  <c r="I116" i="15"/>
  <c r="I115" i="15" s="1"/>
  <c r="I114" i="15" s="1"/>
  <c r="L110" i="15"/>
  <c r="K110" i="15"/>
  <c r="J110" i="15"/>
  <c r="I110" i="15"/>
  <c r="L109" i="15"/>
  <c r="K109" i="15"/>
  <c r="J109" i="15"/>
  <c r="I109" i="15"/>
  <c r="L106" i="15"/>
  <c r="L105" i="15" s="1"/>
  <c r="L104" i="15" s="1"/>
  <c r="K106" i="15"/>
  <c r="K105" i="15" s="1"/>
  <c r="K104" i="15" s="1"/>
  <c r="J106" i="15"/>
  <c r="J105" i="15" s="1"/>
  <c r="J104" i="15" s="1"/>
  <c r="I106" i="15"/>
  <c r="I105" i="15" s="1"/>
  <c r="I104" i="15" s="1"/>
  <c r="L101" i="15"/>
  <c r="L100" i="15" s="1"/>
  <c r="L99" i="15" s="1"/>
  <c r="K101" i="15"/>
  <c r="K100" i="15" s="1"/>
  <c r="K99" i="15" s="1"/>
  <c r="J101" i="15"/>
  <c r="J100" i="15" s="1"/>
  <c r="J99" i="15" s="1"/>
  <c r="I101" i="15"/>
  <c r="I100" i="15" s="1"/>
  <c r="I99" i="15" s="1"/>
  <c r="L96" i="15"/>
  <c r="L95" i="15" s="1"/>
  <c r="L94" i="15" s="1"/>
  <c r="L93" i="15" s="1"/>
  <c r="K96" i="15"/>
  <c r="K95" i="15" s="1"/>
  <c r="K94" i="15" s="1"/>
  <c r="K93" i="15" s="1"/>
  <c r="J96" i="15"/>
  <c r="J95" i="15" s="1"/>
  <c r="J94" i="15" s="1"/>
  <c r="J93" i="15" s="1"/>
  <c r="I96" i="15"/>
  <c r="I95" i="15" s="1"/>
  <c r="I94" i="15" s="1"/>
  <c r="L89" i="15"/>
  <c r="K89" i="15"/>
  <c r="J89" i="15"/>
  <c r="I89" i="15"/>
  <c r="L88" i="15"/>
  <c r="L87" i="15" s="1"/>
  <c r="L86" i="15" s="1"/>
  <c r="K88" i="15"/>
  <c r="J88" i="15"/>
  <c r="I88" i="15"/>
  <c r="K87" i="15"/>
  <c r="K86" i="15" s="1"/>
  <c r="J87" i="15"/>
  <c r="J86" i="15" s="1"/>
  <c r="I87" i="15"/>
  <c r="I86" i="15" s="1"/>
  <c r="L84" i="15"/>
  <c r="L83" i="15" s="1"/>
  <c r="L82" i="15" s="1"/>
  <c r="K84" i="15"/>
  <c r="J84" i="15"/>
  <c r="I84" i="15"/>
  <c r="K83" i="15"/>
  <c r="K82" i="15" s="1"/>
  <c r="J83" i="15"/>
  <c r="J82" i="15" s="1"/>
  <c r="I83" i="15"/>
  <c r="I82" i="15" s="1"/>
  <c r="L78" i="15"/>
  <c r="L77" i="15" s="1"/>
  <c r="K78" i="15"/>
  <c r="J78" i="15"/>
  <c r="I78" i="15"/>
  <c r="K77" i="15"/>
  <c r="J77" i="15"/>
  <c r="I77" i="15"/>
  <c r="L73" i="15"/>
  <c r="K73" i="15"/>
  <c r="J73" i="15"/>
  <c r="I73" i="15"/>
  <c r="L72" i="15"/>
  <c r="K72" i="15"/>
  <c r="J72" i="15"/>
  <c r="I72" i="15"/>
  <c r="L68" i="15"/>
  <c r="L67" i="15" s="1"/>
  <c r="L66" i="15" s="1"/>
  <c r="L65" i="15" s="1"/>
  <c r="K68" i="15"/>
  <c r="K67" i="15" s="1"/>
  <c r="K66" i="15" s="1"/>
  <c r="K65" i="15" s="1"/>
  <c r="J68" i="15"/>
  <c r="J67" i="15" s="1"/>
  <c r="J66" i="15" s="1"/>
  <c r="J65" i="15" s="1"/>
  <c r="I68" i="15"/>
  <c r="I67" i="15" s="1"/>
  <c r="I66" i="15" s="1"/>
  <c r="L49" i="15"/>
  <c r="L48" i="15" s="1"/>
  <c r="L47" i="15" s="1"/>
  <c r="L46" i="15" s="1"/>
  <c r="K49" i="15"/>
  <c r="K48" i="15" s="1"/>
  <c r="K47" i="15" s="1"/>
  <c r="K46" i="15" s="1"/>
  <c r="J49" i="15"/>
  <c r="J48" i="15" s="1"/>
  <c r="J47" i="15" s="1"/>
  <c r="J46" i="15" s="1"/>
  <c r="I49" i="15"/>
  <c r="I48" i="15"/>
  <c r="I47" i="15"/>
  <c r="I46" i="15" s="1"/>
  <c r="L44" i="15"/>
  <c r="L43" i="15" s="1"/>
  <c r="L42" i="15" s="1"/>
  <c r="K44" i="15"/>
  <c r="K43" i="15" s="1"/>
  <c r="K42" i="15" s="1"/>
  <c r="J44" i="15"/>
  <c r="I44" i="15"/>
  <c r="J43" i="15"/>
  <c r="J42" i="15" s="1"/>
  <c r="I43" i="15"/>
  <c r="I42" i="15" s="1"/>
  <c r="L40" i="15"/>
  <c r="K40" i="15"/>
  <c r="J40" i="15"/>
  <c r="I40" i="15"/>
  <c r="L38" i="15"/>
  <c r="L37" i="15" s="1"/>
  <c r="L36" i="15" s="1"/>
  <c r="K38" i="15"/>
  <c r="K37" i="15" s="1"/>
  <c r="K36" i="15" s="1"/>
  <c r="J38" i="15"/>
  <c r="J37" i="15" s="1"/>
  <c r="J36" i="15" s="1"/>
  <c r="I38" i="15"/>
  <c r="I37" i="15" s="1"/>
  <c r="I36" i="15" s="1"/>
  <c r="L365" i="14"/>
  <c r="K365" i="14"/>
  <c r="J365" i="14"/>
  <c r="I365" i="14"/>
  <c r="L364" i="14"/>
  <c r="K364" i="14"/>
  <c r="J364" i="14"/>
  <c r="I364" i="14"/>
  <c r="L362" i="14"/>
  <c r="L361" i="14" s="1"/>
  <c r="K362" i="14"/>
  <c r="J362" i="14"/>
  <c r="I362" i="14"/>
  <c r="K361" i="14"/>
  <c r="J361" i="14"/>
  <c r="I361" i="14"/>
  <c r="L359" i="14"/>
  <c r="L358" i="14" s="1"/>
  <c r="K359" i="14"/>
  <c r="K358" i="14" s="1"/>
  <c r="J359" i="14"/>
  <c r="J358" i="14" s="1"/>
  <c r="I359" i="14"/>
  <c r="I358" i="14" s="1"/>
  <c r="L355" i="14"/>
  <c r="K355" i="14"/>
  <c r="J355" i="14"/>
  <c r="I355" i="14"/>
  <c r="L354" i="14"/>
  <c r="K354" i="14"/>
  <c r="J354" i="14"/>
  <c r="I354" i="14"/>
  <c r="L351" i="14"/>
  <c r="L350" i="14" s="1"/>
  <c r="K351" i="14"/>
  <c r="J351" i="14"/>
  <c r="I351" i="14"/>
  <c r="K350" i="14"/>
  <c r="J350" i="14"/>
  <c r="I350" i="14"/>
  <c r="L347" i="14"/>
  <c r="L346" i="14" s="1"/>
  <c r="K347" i="14"/>
  <c r="K346" i="14" s="1"/>
  <c r="K336" i="14" s="1"/>
  <c r="J347" i="14"/>
  <c r="J346" i="14" s="1"/>
  <c r="I347" i="14"/>
  <c r="I346" i="14" s="1"/>
  <c r="L343" i="14"/>
  <c r="K343" i="14"/>
  <c r="J343" i="14"/>
  <c r="I343" i="14"/>
  <c r="L340" i="14"/>
  <c r="K340" i="14"/>
  <c r="J340" i="14"/>
  <c r="I340" i="14"/>
  <c r="L338" i="14"/>
  <c r="L337" i="14" s="1"/>
  <c r="L336" i="14" s="1"/>
  <c r="K338" i="14"/>
  <c r="J338" i="14"/>
  <c r="I338" i="14"/>
  <c r="K337" i="14"/>
  <c r="J337" i="14"/>
  <c r="I337" i="14"/>
  <c r="L333" i="14"/>
  <c r="L332" i="14" s="1"/>
  <c r="K333" i="14"/>
  <c r="J333" i="14"/>
  <c r="I333" i="14"/>
  <c r="K332" i="14"/>
  <c r="J332" i="14"/>
  <c r="I332" i="14"/>
  <c r="L330" i="14"/>
  <c r="L329" i="14" s="1"/>
  <c r="K330" i="14"/>
  <c r="K329" i="14" s="1"/>
  <c r="J330" i="14"/>
  <c r="J329" i="14" s="1"/>
  <c r="I330" i="14"/>
  <c r="I329" i="14" s="1"/>
  <c r="L327" i="14"/>
  <c r="K327" i="14"/>
  <c r="J327" i="14"/>
  <c r="I327" i="14"/>
  <c r="L326" i="14"/>
  <c r="K326" i="14"/>
  <c r="J326" i="14"/>
  <c r="I326" i="14"/>
  <c r="L323" i="14"/>
  <c r="L322" i="14" s="1"/>
  <c r="K323" i="14"/>
  <c r="J323" i="14"/>
  <c r="I323" i="14"/>
  <c r="K322" i="14"/>
  <c r="J322" i="14"/>
  <c r="I322" i="14"/>
  <c r="L319" i="14"/>
  <c r="L318" i="14" s="1"/>
  <c r="K319" i="14"/>
  <c r="K318" i="14" s="1"/>
  <c r="J319" i="14"/>
  <c r="J318" i="14" s="1"/>
  <c r="I319" i="14"/>
  <c r="I318" i="14" s="1"/>
  <c r="L315" i="14"/>
  <c r="K315" i="14"/>
  <c r="J315" i="14"/>
  <c r="I315" i="14"/>
  <c r="L314" i="14"/>
  <c r="K314" i="14"/>
  <c r="J314" i="14"/>
  <c r="I314" i="14"/>
  <c r="L311" i="14"/>
  <c r="K311" i="14"/>
  <c r="J311" i="14"/>
  <c r="I311" i="14"/>
  <c r="L308" i="14"/>
  <c r="K308" i="14"/>
  <c r="J308" i="14"/>
  <c r="I308" i="14"/>
  <c r="L306" i="14"/>
  <c r="L305" i="14" s="1"/>
  <c r="K306" i="14"/>
  <c r="K305" i="14" s="1"/>
  <c r="J306" i="14"/>
  <c r="J305" i="14" s="1"/>
  <c r="I306" i="14"/>
  <c r="I305" i="14" s="1"/>
  <c r="L300" i="14"/>
  <c r="L299" i="14" s="1"/>
  <c r="K300" i="14"/>
  <c r="J300" i="14"/>
  <c r="I300" i="14"/>
  <c r="K299" i="14"/>
  <c r="J299" i="14"/>
  <c r="I299" i="14"/>
  <c r="L297" i="14"/>
  <c r="L296" i="14" s="1"/>
  <c r="K297" i="14"/>
  <c r="K296" i="14" s="1"/>
  <c r="J297" i="14"/>
  <c r="J296" i="14" s="1"/>
  <c r="I297" i="14"/>
  <c r="I296" i="14" s="1"/>
  <c r="L294" i="14"/>
  <c r="K294" i="14"/>
  <c r="J294" i="14"/>
  <c r="I294" i="14"/>
  <c r="L293" i="14"/>
  <c r="K293" i="14"/>
  <c r="J293" i="14"/>
  <c r="I293" i="14"/>
  <c r="L290" i="14"/>
  <c r="L289" i="14" s="1"/>
  <c r="K290" i="14"/>
  <c r="J290" i="14"/>
  <c r="I290" i="14"/>
  <c r="K289" i="14"/>
  <c r="J289" i="14"/>
  <c r="I289" i="14"/>
  <c r="L286" i="14"/>
  <c r="L285" i="14" s="1"/>
  <c r="K286" i="14"/>
  <c r="K285" i="14" s="1"/>
  <c r="J286" i="14"/>
  <c r="J285" i="14" s="1"/>
  <c r="I286" i="14"/>
  <c r="I285" i="14" s="1"/>
  <c r="L282" i="14"/>
  <c r="K282" i="14"/>
  <c r="J282" i="14"/>
  <c r="I282" i="14"/>
  <c r="L281" i="14"/>
  <c r="K281" i="14"/>
  <c r="J281" i="14"/>
  <c r="I281" i="14"/>
  <c r="L278" i="14"/>
  <c r="K278" i="14"/>
  <c r="J278" i="14"/>
  <c r="I278" i="14"/>
  <c r="L275" i="14"/>
  <c r="K275" i="14"/>
  <c r="J275" i="14"/>
  <c r="I275" i="14"/>
  <c r="L273" i="14"/>
  <c r="L272" i="14" s="1"/>
  <c r="K273" i="14"/>
  <c r="K272" i="14" s="1"/>
  <c r="J273" i="14"/>
  <c r="J272" i="14" s="1"/>
  <c r="I273" i="14"/>
  <c r="I272" i="14" s="1"/>
  <c r="I271" i="14" s="1"/>
  <c r="L268" i="14"/>
  <c r="L267" i="14" s="1"/>
  <c r="K268" i="14"/>
  <c r="K267" i="14" s="1"/>
  <c r="J268" i="14"/>
  <c r="J267" i="14" s="1"/>
  <c r="I268" i="14"/>
  <c r="I267" i="14" s="1"/>
  <c r="L265" i="14"/>
  <c r="K265" i="14"/>
  <c r="J265" i="14"/>
  <c r="I265" i="14"/>
  <c r="L264" i="14"/>
  <c r="K264" i="14"/>
  <c r="J264" i="14"/>
  <c r="I264" i="14"/>
  <c r="L262" i="14"/>
  <c r="L261" i="14" s="1"/>
  <c r="K262" i="14"/>
  <c r="J262" i="14"/>
  <c r="I262" i="14"/>
  <c r="K261" i="14"/>
  <c r="J261" i="14"/>
  <c r="I261" i="14"/>
  <c r="L258" i="14"/>
  <c r="L257" i="14" s="1"/>
  <c r="K258" i="14"/>
  <c r="K257" i="14" s="1"/>
  <c r="J258" i="14"/>
  <c r="J257" i="14" s="1"/>
  <c r="I258" i="14"/>
  <c r="I257" i="14" s="1"/>
  <c r="L254" i="14"/>
  <c r="K254" i="14"/>
  <c r="J254" i="14"/>
  <c r="I254" i="14"/>
  <c r="L253" i="14"/>
  <c r="K253" i="14"/>
  <c r="J253" i="14"/>
  <c r="I253" i="14"/>
  <c r="L250" i="14"/>
  <c r="L249" i="14" s="1"/>
  <c r="K250" i="14"/>
  <c r="J250" i="14"/>
  <c r="I250" i="14"/>
  <c r="K249" i="14"/>
  <c r="J249" i="14"/>
  <c r="I249" i="14"/>
  <c r="L246" i="14"/>
  <c r="K246" i="14"/>
  <c r="J246" i="14"/>
  <c r="I246" i="14"/>
  <c r="L243" i="14"/>
  <c r="K243" i="14"/>
  <c r="J243" i="14"/>
  <c r="I243" i="14"/>
  <c r="L241" i="14"/>
  <c r="K241" i="14"/>
  <c r="J241" i="14"/>
  <c r="I241" i="14"/>
  <c r="L240" i="14"/>
  <c r="L239" i="14" s="1"/>
  <c r="K240" i="14"/>
  <c r="J240" i="14"/>
  <c r="I240" i="14"/>
  <c r="L234" i="14"/>
  <c r="L233" i="14" s="1"/>
  <c r="L232" i="14" s="1"/>
  <c r="K234" i="14"/>
  <c r="K233" i="14" s="1"/>
  <c r="K232" i="14" s="1"/>
  <c r="J234" i="14"/>
  <c r="J233" i="14" s="1"/>
  <c r="J232" i="14" s="1"/>
  <c r="I234" i="14"/>
  <c r="I233" i="14" s="1"/>
  <c r="I232" i="14" s="1"/>
  <c r="L230" i="14"/>
  <c r="L229" i="14" s="1"/>
  <c r="L228" i="14" s="1"/>
  <c r="K230" i="14"/>
  <c r="K229" i="14" s="1"/>
  <c r="K228" i="14" s="1"/>
  <c r="J230" i="14"/>
  <c r="J229" i="14" s="1"/>
  <c r="J228" i="14" s="1"/>
  <c r="I230" i="14"/>
  <c r="I229" i="14" s="1"/>
  <c r="I228" i="14" s="1"/>
  <c r="L221" i="14"/>
  <c r="L220" i="14" s="1"/>
  <c r="K221" i="14"/>
  <c r="K220" i="14" s="1"/>
  <c r="J221" i="14"/>
  <c r="J220" i="14" s="1"/>
  <c r="I221" i="14"/>
  <c r="I220" i="14" s="1"/>
  <c r="L218" i="14"/>
  <c r="K218" i="14"/>
  <c r="J218" i="14"/>
  <c r="I218" i="14"/>
  <c r="L217" i="14"/>
  <c r="K217" i="14"/>
  <c r="K216" i="14" s="1"/>
  <c r="J217" i="14"/>
  <c r="J216" i="14" s="1"/>
  <c r="I217" i="14"/>
  <c r="I216" i="14" s="1"/>
  <c r="L211" i="14"/>
  <c r="K211" i="14"/>
  <c r="J211" i="14"/>
  <c r="I211" i="14"/>
  <c r="L210" i="14"/>
  <c r="L209" i="14" s="1"/>
  <c r="K210" i="14"/>
  <c r="K209" i="14" s="1"/>
  <c r="J210" i="14"/>
  <c r="J209" i="14" s="1"/>
  <c r="I210" i="14"/>
  <c r="I209" i="14" s="1"/>
  <c r="L207" i="14"/>
  <c r="K207" i="14"/>
  <c r="J207" i="14"/>
  <c r="I207" i="14"/>
  <c r="L206" i="14"/>
  <c r="K206" i="14"/>
  <c r="J206" i="14"/>
  <c r="I206" i="14"/>
  <c r="L202" i="14"/>
  <c r="L201" i="14" s="1"/>
  <c r="K202" i="14"/>
  <c r="J202" i="14"/>
  <c r="I202" i="14"/>
  <c r="K201" i="14"/>
  <c r="J201" i="14"/>
  <c r="I201" i="14"/>
  <c r="L196" i="14"/>
  <c r="L195" i="14" s="1"/>
  <c r="K196" i="14"/>
  <c r="K195" i="14" s="1"/>
  <c r="K186" i="14" s="1"/>
  <c r="K185" i="14" s="1"/>
  <c r="J196" i="14"/>
  <c r="J195" i="14" s="1"/>
  <c r="J186" i="14" s="1"/>
  <c r="I196" i="14"/>
  <c r="I195" i="14" s="1"/>
  <c r="I186" i="14" s="1"/>
  <c r="L191" i="14"/>
  <c r="K191" i="14"/>
  <c r="J191" i="14"/>
  <c r="I191" i="14"/>
  <c r="L190" i="14"/>
  <c r="K190" i="14"/>
  <c r="J190" i="14"/>
  <c r="I190" i="14"/>
  <c r="L188" i="14"/>
  <c r="L187" i="14" s="1"/>
  <c r="L186" i="14" s="1"/>
  <c r="K188" i="14"/>
  <c r="J188" i="14"/>
  <c r="I188" i="14"/>
  <c r="K187" i="14"/>
  <c r="J187" i="14"/>
  <c r="I187" i="14"/>
  <c r="L180" i="14"/>
  <c r="L179" i="14" s="1"/>
  <c r="K180" i="14"/>
  <c r="K179" i="14" s="1"/>
  <c r="J180" i="14"/>
  <c r="J179" i="14" s="1"/>
  <c r="I180" i="14"/>
  <c r="I179" i="14" s="1"/>
  <c r="L175" i="14"/>
  <c r="K175" i="14"/>
  <c r="J175" i="14"/>
  <c r="I175" i="14"/>
  <c r="L174" i="14"/>
  <c r="L173" i="14" s="1"/>
  <c r="K174" i="14"/>
  <c r="J174" i="14"/>
  <c r="I174" i="14"/>
  <c r="L171" i="14"/>
  <c r="K171" i="14"/>
  <c r="J171" i="14"/>
  <c r="I171" i="14"/>
  <c r="L170" i="14"/>
  <c r="L169" i="14" s="1"/>
  <c r="L168" i="14" s="1"/>
  <c r="K170" i="14"/>
  <c r="K169" i="14" s="1"/>
  <c r="J170" i="14"/>
  <c r="J169" i="14" s="1"/>
  <c r="I170" i="14"/>
  <c r="I169" i="14" s="1"/>
  <c r="L166" i="14"/>
  <c r="L165" i="14" s="1"/>
  <c r="K166" i="14"/>
  <c r="K165" i="14" s="1"/>
  <c r="J166" i="14"/>
  <c r="J165" i="14" s="1"/>
  <c r="I166" i="14"/>
  <c r="I165" i="14" s="1"/>
  <c r="L161" i="14"/>
  <c r="K161" i="14"/>
  <c r="J161" i="14"/>
  <c r="I161" i="14"/>
  <c r="L160" i="14"/>
  <c r="L159" i="14" s="1"/>
  <c r="L158" i="14" s="1"/>
  <c r="K160" i="14"/>
  <c r="K159" i="14" s="1"/>
  <c r="K158" i="14" s="1"/>
  <c r="J160" i="14"/>
  <c r="J159" i="14" s="1"/>
  <c r="J158" i="14" s="1"/>
  <c r="I160" i="14"/>
  <c r="I159" i="14" s="1"/>
  <c r="I158" i="14" s="1"/>
  <c r="L155" i="14"/>
  <c r="L154" i="14" s="1"/>
  <c r="L153" i="14" s="1"/>
  <c r="K155" i="14"/>
  <c r="K154" i="14" s="1"/>
  <c r="K153" i="14" s="1"/>
  <c r="J155" i="14"/>
  <c r="J154" i="14" s="1"/>
  <c r="J153" i="14" s="1"/>
  <c r="I155" i="14"/>
  <c r="I154" i="14" s="1"/>
  <c r="I153" i="14" s="1"/>
  <c r="L151" i="14"/>
  <c r="L150" i="14" s="1"/>
  <c r="K151" i="14"/>
  <c r="K150" i="14" s="1"/>
  <c r="J151" i="14"/>
  <c r="J150" i="14" s="1"/>
  <c r="I151" i="14"/>
  <c r="I150" i="14" s="1"/>
  <c r="L147" i="14"/>
  <c r="K147" i="14"/>
  <c r="J147" i="14"/>
  <c r="I147" i="14"/>
  <c r="L146" i="14"/>
  <c r="L145" i="14" s="1"/>
  <c r="K146" i="14"/>
  <c r="K145" i="14" s="1"/>
  <c r="J146" i="14"/>
  <c r="J145" i="14" s="1"/>
  <c r="I146" i="14"/>
  <c r="I145" i="14" s="1"/>
  <c r="L142" i="14"/>
  <c r="K142" i="14"/>
  <c r="J142" i="14"/>
  <c r="I142" i="14"/>
  <c r="L141" i="14"/>
  <c r="L140" i="14" s="1"/>
  <c r="L139" i="14" s="1"/>
  <c r="K141" i="14"/>
  <c r="K140" i="14" s="1"/>
  <c r="K139" i="14" s="1"/>
  <c r="J141" i="14"/>
  <c r="J140" i="14" s="1"/>
  <c r="J139" i="14" s="1"/>
  <c r="I141" i="14"/>
  <c r="I140" i="14" s="1"/>
  <c r="I139" i="14" s="1"/>
  <c r="L137" i="14"/>
  <c r="L136" i="14" s="1"/>
  <c r="L135" i="14" s="1"/>
  <c r="K137" i="14"/>
  <c r="K136" i="14" s="1"/>
  <c r="K135" i="14" s="1"/>
  <c r="J137" i="14"/>
  <c r="J136" i="14" s="1"/>
  <c r="J135" i="14" s="1"/>
  <c r="I137" i="14"/>
  <c r="I136" i="14" s="1"/>
  <c r="I135" i="14" s="1"/>
  <c r="L133" i="14"/>
  <c r="L132" i="14" s="1"/>
  <c r="L131" i="14" s="1"/>
  <c r="K133" i="14"/>
  <c r="K132" i="14" s="1"/>
  <c r="K131" i="14" s="1"/>
  <c r="J133" i="14"/>
  <c r="J132" i="14" s="1"/>
  <c r="J131" i="14" s="1"/>
  <c r="I133" i="14"/>
  <c r="I132" i="14" s="1"/>
  <c r="I131" i="14" s="1"/>
  <c r="L129" i="14"/>
  <c r="L128" i="14" s="1"/>
  <c r="L127" i="14" s="1"/>
  <c r="K129" i="14"/>
  <c r="K128" i="14" s="1"/>
  <c r="K127" i="14" s="1"/>
  <c r="J129" i="14"/>
  <c r="J128" i="14" s="1"/>
  <c r="J127" i="14" s="1"/>
  <c r="I129" i="14"/>
  <c r="I128" i="14" s="1"/>
  <c r="I127" i="14" s="1"/>
  <c r="L125" i="14"/>
  <c r="L124" i="14" s="1"/>
  <c r="L123" i="14" s="1"/>
  <c r="K125" i="14"/>
  <c r="K124" i="14" s="1"/>
  <c r="K123" i="14" s="1"/>
  <c r="J125" i="14"/>
  <c r="J124" i="14" s="1"/>
  <c r="J123" i="14" s="1"/>
  <c r="I125" i="14"/>
  <c r="I124" i="14" s="1"/>
  <c r="I123" i="14" s="1"/>
  <c r="L121" i="14"/>
  <c r="L120" i="14" s="1"/>
  <c r="L119" i="14" s="1"/>
  <c r="K121" i="14"/>
  <c r="K120" i="14" s="1"/>
  <c r="K119" i="14" s="1"/>
  <c r="J121" i="14"/>
  <c r="J120" i="14" s="1"/>
  <c r="J119" i="14" s="1"/>
  <c r="I121" i="14"/>
  <c r="I120" i="14" s="1"/>
  <c r="I119" i="14" s="1"/>
  <c r="L116" i="14"/>
  <c r="L115" i="14" s="1"/>
  <c r="L114" i="14" s="1"/>
  <c r="L113" i="14" s="1"/>
  <c r="K116" i="14"/>
  <c r="K115" i="14" s="1"/>
  <c r="K114" i="14" s="1"/>
  <c r="K113" i="14" s="1"/>
  <c r="J116" i="14"/>
  <c r="J115" i="14" s="1"/>
  <c r="J114" i="14" s="1"/>
  <c r="J113" i="14" s="1"/>
  <c r="I116" i="14"/>
  <c r="I115" i="14" s="1"/>
  <c r="I114" i="14" s="1"/>
  <c r="L110" i="14"/>
  <c r="L109" i="14" s="1"/>
  <c r="K110" i="14"/>
  <c r="J110" i="14"/>
  <c r="I110" i="14"/>
  <c r="K109" i="14"/>
  <c r="J109" i="14"/>
  <c r="I109" i="14"/>
  <c r="L106" i="14"/>
  <c r="L105" i="14" s="1"/>
  <c r="L104" i="14" s="1"/>
  <c r="K106" i="14"/>
  <c r="K105" i="14" s="1"/>
  <c r="K104" i="14" s="1"/>
  <c r="J106" i="14"/>
  <c r="J105" i="14" s="1"/>
  <c r="J104" i="14" s="1"/>
  <c r="I106" i="14"/>
  <c r="I105" i="14" s="1"/>
  <c r="I104" i="14" s="1"/>
  <c r="L101" i="14"/>
  <c r="L100" i="14" s="1"/>
  <c r="L99" i="14" s="1"/>
  <c r="K101" i="14"/>
  <c r="K100" i="14" s="1"/>
  <c r="K99" i="14" s="1"/>
  <c r="J101" i="14"/>
  <c r="J100" i="14" s="1"/>
  <c r="J99" i="14" s="1"/>
  <c r="I101" i="14"/>
  <c r="I100" i="14" s="1"/>
  <c r="I99" i="14" s="1"/>
  <c r="L96" i="14"/>
  <c r="L95" i="14" s="1"/>
  <c r="L94" i="14" s="1"/>
  <c r="K96" i="14"/>
  <c r="K95" i="14" s="1"/>
  <c r="K94" i="14" s="1"/>
  <c r="J96" i="14"/>
  <c r="J95" i="14" s="1"/>
  <c r="J94" i="14" s="1"/>
  <c r="I96" i="14"/>
  <c r="I95" i="14" s="1"/>
  <c r="I94" i="14" s="1"/>
  <c r="L89" i="14"/>
  <c r="L88" i="14" s="1"/>
  <c r="L87" i="14" s="1"/>
  <c r="L86" i="14" s="1"/>
  <c r="K89" i="14"/>
  <c r="J89" i="14"/>
  <c r="I89" i="14"/>
  <c r="K88" i="14"/>
  <c r="J88" i="14"/>
  <c r="I88" i="14"/>
  <c r="K87" i="14"/>
  <c r="K86" i="14" s="1"/>
  <c r="J87" i="14"/>
  <c r="J86" i="14" s="1"/>
  <c r="I87" i="14"/>
  <c r="I86" i="14" s="1"/>
  <c r="L84" i="14"/>
  <c r="K84" i="14"/>
  <c r="J84" i="14"/>
  <c r="I84" i="14"/>
  <c r="L83" i="14"/>
  <c r="L82" i="14" s="1"/>
  <c r="K83" i="14"/>
  <c r="K82" i="14" s="1"/>
  <c r="J83" i="14"/>
  <c r="J82" i="14" s="1"/>
  <c r="I83" i="14"/>
  <c r="I82" i="14" s="1"/>
  <c r="L78" i="14"/>
  <c r="K78" i="14"/>
  <c r="J78" i="14"/>
  <c r="I78" i="14"/>
  <c r="L77" i="14"/>
  <c r="K77" i="14"/>
  <c r="J77" i="14"/>
  <c r="I77" i="14"/>
  <c r="L73" i="14"/>
  <c r="L72" i="14" s="1"/>
  <c r="K73" i="14"/>
  <c r="J73" i="14"/>
  <c r="I73" i="14"/>
  <c r="K72" i="14"/>
  <c r="J72" i="14"/>
  <c r="I72" i="14"/>
  <c r="L68" i="14"/>
  <c r="L67" i="14" s="1"/>
  <c r="K68" i="14"/>
  <c r="K67" i="14" s="1"/>
  <c r="K66" i="14" s="1"/>
  <c r="J68" i="14"/>
  <c r="J67" i="14" s="1"/>
  <c r="J66" i="14" s="1"/>
  <c r="J65" i="14" s="1"/>
  <c r="I68" i="14"/>
  <c r="I67" i="14" s="1"/>
  <c r="I66" i="14" s="1"/>
  <c r="I65" i="14" s="1"/>
  <c r="L49" i="14"/>
  <c r="L48" i="14" s="1"/>
  <c r="L47" i="14" s="1"/>
  <c r="L46" i="14" s="1"/>
  <c r="K49" i="14"/>
  <c r="J49" i="14"/>
  <c r="I49" i="14"/>
  <c r="K48" i="14"/>
  <c r="J48" i="14"/>
  <c r="I48" i="14"/>
  <c r="K47" i="14"/>
  <c r="K46" i="14" s="1"/>
  <c r="J47" i="14"/>
  <c r="J46" i="14" s="1"/>
  <c r="I47" i="14"/>
  <c r="I46" i="14" s="1"/>
  <c r="L44" i="14"/>
  <c r="K44" i="14"/>
  <c r="J44" i="14"/>
  <c r="I44" i="14"/>
  <c r="L43" i="14"/>
  <c r="L42" i="14" s="1"/>
  <c r="K43" i="14"/>
  <c r="K42" i="14" s="1"/>
  <c r="J43" i="14"/>
  <c r="J42" i="14" s="1"/>
  <c r="I43" i="14"/>
  <c r="I42" i="14" s="1"/>
  <c r="L40" i="14"/>
  <c r="K40" i="14"/>
  <c r="J40" i="14"/>
  <c r="I40" i="14"/>
  <c r="L38" i="14"/>
  <c r="L37" i="14" s="1"/>
  <c r="L36" i="14" s="1"/>
  <c r="K38" i="14"/>
  <c r="K37" i="14" s="1"/>
  <c r="K36" i="14" s="1"/>
  <c r="K35" i="14" s="1"/>
  <c r="J38" i="14"/>
  <c r="J37" i="14" s="1"/>
  <c r="J36" i="14" s="1"/>
  <c r="J35" i="14" s="1"/>
  <c r="I38" i="14"/>
  <c r="I37" i="14" s="1"/>
  <c r="I36" i="14" s="1"/>
  <c r="I35" i="14" s="1"/>
  <c r="L365" i="13"/>
  <c r="K365" i="13"/>
  <c r="J365" i="13"/>
  <c r="I365" i="13"/>
  <c r="L364" i="13"/>
  <c r="K364" i="13"/>
  <c r="J364" i="13"/>
  <c r="I364" i="13"/>
  <c r="L362" i="13"/>
  <c r="K362" i="13"/>
  <c r="J362" i="13"/>
  <c r="I362" i="13"/>
  <c r="L361" i="13"/>
  <c r="K361" i="13"/>
  <c r="J361" i="13"/>
  <c r="I361" i="13"/>
  <c r="L359" i="13"/>
  <c r="L358" i="13" s="1"/>
  <c r="K359" i="13"/>
  <c r="K358" i="13" s="1"/>
  <c r="J359" i="13"/>
  <c r="J358" i="13" s="1"/>
  <c r="I359" i="13"/>
  <c r="I358" i="13" s="1"/>
  <c r="L355" i="13"/>
  <c r="K355" i="13"/>
  <c r="J355" i="13"/>
  <c r="I355" i="13"/>
  <c r="L354" i="13"/>
  <c r="K354" i="13"/>
  <c r="J354" i="13"/>
  <c r="I354" i="13"/>
  <c r="L351" i="13"/>
  <c r="K351" i="13"/>
  <c r="J351" i="13"/>
  <c r="I351" i="13"/>
  <c r="L350" i="13"/>
  <c r="K350" i="13"/>
  <c r="J350" i="13"/>
  <c r="I350" i="13"/>
  <c r="L347" i="13"/>
  <c r="L346" i="13" s="1"/>
  <c r="L336" i="13" s="1"/>
  <c r="K347" i="13"/>
  <c r="K346" i="13" s="1"/>
  <c r="J347" i="13"/>
  <c r="J346" i="13" s="1"/>
  <c r="I347" i="13"/>
  <c r="I346" i="13" s="1"/>
  <c r="L343" i="13"/>
  <c r="K343" i="13"/>
  <c r="J343" i="13"/>
  <c r="I343" i="13"/>
  <c r="L340" i="13"/>
  <c r="K340" i="13"/>
  <c r="J340" i="13"/>
  <c r="I340" i="13"/>
  <c r="L338" i="13"/>
  <c r="K338" i="13"/>
  <c r="J338" i="13"/>
  <c r="I338" i="13"/>
  <c r="L337" i="13"/>
  <c r="K337" i="13"/>
  <c r="J337" i="13"/>
  <c r="I337" i="13"/>
  <c r="L333" i="13"/>
  <c r="K333" i="13"/>
  <c r="J333" i="13"/>
  <c r="I333" i="13"/>
  <c r="L332" i="13"/>
  <c r="K332" i="13"/>
  <c r="J332" i="13"/>
  <c r="I332" i="13"/>
  <c r="L330" i="13"/>
  <c r="L329" i="13" s="1"/>
  <c r="K330" i="13"/>
  <c r="K329" i="13" s="1"/>
  <c r="J330" i="13"/>
  <c r="J329" i="13" s="1"/>
  <c r="I330" i="13"/>
  <c r="I329" i="13" s="1"/>
  <c r="L327" i="13"/>
  <c r="K327" i="13"/>
  <c r="J327" i="13"/>
  <c r="I327" i="13"/>
  <c r="L326" i="13"/>
  <c r="K326" i="13"/>
  <c r="J326" i="13"/>
  <c r="I326" i="13"/>
  <c r="L323" i="13"/>
  <c r="K323" i="13"/>
  <c r="J323" i="13"/>
  <c r="I323" i="13"/>
  <c r="L322" i="13"/>
  <c r="K322" i="13"/>
  <c r="J322" i="13"/>
  <c r="I322" i="13"/>
  <c r="L319" i="13"/>
  <c r="L318" i="13" s="1"/>
  <c r="K319" i="13"/>
  <c r="K318" i="13" s="1"/>
  <c r="J319" i="13"/>
  <c r="J318" i="13" s="1"/>
  <c r="I319" i="13"/>
  <c r="I318" i="13" s="1"/>
  <c r="L315" i="13"/>
  <c r="K315" i="13"/>
  <c r="J315" i="13"/>
  <c r="I315" i="13"/>
  <c r="L314" i="13"/>
  <c r="K314" i="13"/>
  <c r="J314" i="13"/>
  <c r="I314" i="13"/>
  <c r="L311" i="13"/>
  <c r="K311" i="13"/>
  <c r="J311" i="13"/>
  <c r="I311" i="13"/>
  <c r="L308" i="13"/>
  <c r="K308" i="13"/>
  <c r="J308" i="13"/>
  <c r="I308" i="13"/>
  <c r="L306" i="13"/>
  <c r="L305" i="13" s="1"/>
  <c r="K306" i="13"/>
  <c r="K305" i="13" s="1"/>
  <c r="K304" i="13" s="1"/>
  <c r="J306" i="13"/>
  <c r="J305" i="13" s="1"/>
  <c r="J304" i="13" s="1"/>
  <c r="I306" i="13"/>
  <c r="I305" i="13" s="1"/>
  <c r="I304" i="13" s="1"/>
  <c r="L300" i="13"/>
  <c r="K300" i="13"/>
  <c r="J300" i="13"/>
  <c r="I300" i="13"/>
  <c r="L299" i="13"/>
  <c r="K299" i="13"/>
  <c r="J299" i="13"/>
  <c r="I299" i="13"/>
  <c r="L297" i="13"/>
  <c r="L296" i="13" s="1"/>
  <c r="K297" i="13"/>
  <c r="K296" i="13" s="1"/>
  <c r="J297" i="13"/>
  <c r="J296" i="13" s="1"/>
  <c r="I297" i="13"/>
  <c r="I296" i="13" s="1"/>
  <c r="L294" i="13"/>
  <c r="K294" i="13"/>
  <c r="J294" i="13"/>
  <c r="I294" i="13"/>
  <c r="L293" i="13"/>
  <c r="K293" i="13"/>
  <c r="J293" i="13"/>
  <c r="I293" i="13"/>
  <c r="L290" i="13"/>
  <c r="K290" i="13"/>
  <c r="J290" i="13"/>
  <c r="I290" i="13"/>
  <c r="L289" i="13"/>
  <c r="K289" i="13"/>
  <c r="J289" i="13"/>
  <c r="I289" i="13"/>
  <c r="L286" i="13"/>
  <c r="L285" i="13" s="1"/>
  <c r="K286" i="13"/>
  <c r="K285" i="13" s="1"/>
  <c r="J286" i="13"/>
  <c r="J285" i="13" s="1"/>
  <c r="I286" i="13"/>
  <c r="I285" i="13" s="1"/>
  <c r="L282" i="13"/>
  <c r="K282" i="13"/>
  <c r="J282" i="13"/>
  <c r="I282" i="13"/>
  <c r="L281" i="13"/>
  <c r="K281" i="13"/>
  <c r="J281" i="13"/>
  <c r="I281" i="13"/>
  <c r="L278" i="13"/>
  <c r="K278" i="13"/>
  <c r="J278" i="13"/>
  <c r="I278" i="13"/>
  <c r="L275" i="13"/>
  <c r="K275" i="13"/>
  <c r="J275" i="13"/>
  <c r="I275" i="13"/>
  <c r="L273" i="13"/>
  <c r="L272" i="13" s="1"/>
  <c r="L271" i="13" s="1"/>
  <c r="K273" i="13"/>
  <c r="K272" i="13" s="1"/>
  <c r="J273" i="13"/>
  <c r="J272" i="13" s="1"/>
  <c r="I273" i="13"/>
  <c r="I272" i="13" s="1"/>
  <c r="L268" i="13"/>
  <c r="L267" i="13" s="1"/>
  <c r="K268" i="13"/>
  <c r="K267" i="13" s="1"/>
  <c r="J268" i="13"/>
  <c r="J267" i="13" s="1"/>
  <c r="I268" i="13"/>
  <c r="I267" i="13" s="1"/>
  <c r="L265" i="13"/>
  <c r="K265" i="13"/>
  <c r="J265" i="13"/>
  <c r="I265" i="13"/>
  <c r="L264" i="13"/>
  <c r="K264" i="13"/>
  <c r="J264" i="13"/>
  <c r="I264" i="13"/>
  <c r="L262" i="13"/>
  <c r="K262" i="13"/>
  <c r="J262" i="13"/>
  <c r="I262" i="13"/>
  <c r="L261" i="13"/>
  <c r="K261" i="13"/>
  <c r="J261" i="13"/>
  <c r="I261" i="13"/>
  <c r="L258" i="13"/>
  <c r="L257" i="13" s="1"/>
  <c r="K258" i="13"/>
  <c r="K257" i="13" s="1"/>
  <c r="J258" i="13"/>
  <c r="J257" i="13" s="1"/>
  <c r="I258" i="13"/>
  <c r="I257" i="13" s="1"/>
  <c r="L254" i="13"/>
  <c r="K254" i="13"/>
  <c r="J254" i="13"/>
  <c r="I254" i="13"/>
  <c r="L253" i="13"/>
  <c r="K253" i="13"/>
  <c r="J253" i="13"/>
  <c r="I253" i="13"/>
  <c r="L250" i="13"/>
  <c r="L249" i="13" s="1"/>
  <c r="K250" i="13"/>
  <c r="J250" i="13"/>
  <c r="I250" i="13"/>
  <c r="K249" i="13"/>
  <c r="J249" i="13"/>
  <c r="I249" i="13"/>
  <c r="L246" i="13"/>
  <c r="K246" i="13"/>
  <c r="J246" i="13"/>
  <c r="I246" i="13"/>
  <c r="L243" i="13"/>
  <c r="K243" i="13"/>
  <c r="J243" i="13"/>
  <c r="I243" i="13"/>
  <c r="L241" i="13"/>
  <c r="K241" i="13"/>
  <c r="J241" i="13"/>
  <c r="I241" i="13"/>
  <c r="L240" i="13"/>
  <c r="K240" i="13"/>
  <c r="J240" i="13"/>
  <c r="I240" i="13"/>
  <c r="I239" i="13" s="1"/>
  <c r="L234" i="13"/>
  <c r="L233" i="13" s="1"/>
  <c r="L232" i="13" s="1"/>
  <c r="K234" i="13"/>
  <c r="K233" i="13" s="1"/>
  <c r="K232" i="13" s="1"/>
  <c r="J234" i="13"/>
  <c r="J233" i="13" s="1"/>
  <c r="J232" i="13" s="1"/>
  <c r="I234" i="13"/>
  <c r="I233" i="13" s="1"/>
  <c r="I232" i="13" s="1"/>
  <c r="L230" i="13"/>
  <c r="L229" i="13" s="1"/>
  <c r="L228" i="13" s="1"/>
  <c r="K230" i="13"/>
  <c r="K229" i="13" s="1"/>
  <c r="K228" i="13" s="1"/>
  <c r="J230" i="13"/>
  <c r="J229" i="13" s="1"/>
  <c r="J228" i="13" s="1"/>
  <c r="I230" i="13"/>
  <c r="I229" i="13" s="1"/>
  <c r="I228" i="13" s="1"/>
  <c r="L221" i="13"/>
  <c r="L220" i="13" s="1"/>
  <c r="K221" i="13"/>
  <c r="K220" i="13" s="1"/>
  <c r="J221" i="13"/>
  <c r="J220" i="13" s="1"/>
  <c r="I221" i="13"/>
  <c r="I220" i="13" s="1"/>
  <c r="L218" i="13"/>
  <c r="K218" i="13"/>
  <c r="J218" i="13"/>
  <c r="I218" i="13"/>
  <c r="L217" i="13"/>
  <c r="K217" i="13"/>
  <c r="J217" i="13"/>
  <c r="I217" i="13"/>
  <c r="L211" i="13"/>
  <c r="K211" i="13"/>
  <c r="J211" i="13"/>
  <c r="I211" i="13"/>
  <c r="L210" i="13"/>
  <c r="L209" i="13" s="1"/>
  <c r="K210" i="13"/>
  <c r="K209" i="13" s="1"/>
  <c r="J210" i="13"/>
  <c r="J209" i="13" s="1"/>
  <c r="I210" i="13"/>
  <c r="I209" i="13" s="1"/>
  <c r="L207" i="13"/>
  <c r="K207" i="13"/>
  <c r="J207" i="13"/>
  <c r="I207" i="13"/>
  <c r="L206" i="13"/>
  <c r="K206" i="13"/>
  <c r="J206" i="13"/>
  <c r="I206" i="13"/>
  <c r="L202" i="13"/>
  <c r="L201" i="13" s="1"/>
  <c r="K202" i="13"/>
  <c r="J202" i="13"/>
  <c r="I202" i="13"/>
  <c r="K201" i="13"/>
  <c r="J201" i="13"/>
  <c r="I201" i="13"/>
  <c r="L196" i="13"/>
  <c r="L195" i="13" s="1"/>
  <c r="K196" i="13"/>
  <c r="K195" i="13" s="1"/>
  <c r="K186" i="13" s="1"/>
  <c r="J196" i="13"/>
  <c r="J195" i="13" s="1"/>
  <c r="J186" i="13" s="1"/>
  <c r="I196" i="13"/>
  <c r="I195" i="13" s="1"/>
  <c r="L191" i="13"/>
  <c r="K191" i="13"/>
  <c r="J191" i="13"/>
  <c r="I191" i="13"/>
  <c r="L190" i="13"/>
  <c r="K190" i="13"/>
  <c r="J190" i="13"/>
  <c r="I190" i="13"/>
  <c r="L188" i="13"/>
  <c r="L187" i="13" s="1"/>
  <c r="K188" i="13"/>
  <c r="J188" i="13"/>
  <c r="I188" i="13"/>
  <c r="K187" i="13"/>
  <c r="J187" i="13"/>
  <c r="I187" i="13"/>
  <c r="L180" i="13"/>
  <c r="L179" i="13" s="1"/>
  <c r="K180" i="13"/>
  <c r="K179" i="13" s="1"/>
  <c r="J180" i="13"/>
  <c r="J179" i="13" s="1"/>
  <c r="I180" i="13"/>
  <c r="I179" i="13" s="1"/>
  <c r="L175" i="13"/>
  <c r="K175" i="13"/>
  <c r="J175" i="13"/>
  <c r="I175" i="13"/>
  <c r="L174" i="13"/>
  <c r="L173" i="13" s="1"/>
  <c r="K174" i="13"/>
  <c r="K173" i="13" s="1"/>
  <c r="J174" i="13"/>
  <c r="J173" i="13" s="1"/>
  <c r="I174" i="13"/>
  <c r="I173" i="13" s="1"/>
  <c r="L171" i="13"/>
  <c r="K171" i="13"/>
  <c r="J171" i="13"/>
  <c r="I171" i="13"/>
  <c r="L170" i="13"/>
  <c r="L169" i="13" s="1"/>
  <c r="K170" i="13"/>
  <c r="K169" i="13" s="1"/>
  <c r="J170" i="13"/>
  <c r="J169" i="13" s="1"/>
  <c r="I170" i="13"/>
  <c r="I169" i="13" s="1"/>
  <c r="L166" i="13"/>
  <c r="L165" i="13" s="1"/>
  <c r="K166" i="13"/>
  <c r="K165" i="13" s="1"/>
  <c r="J166" i="13"/>
  <c r="J165" i="13" s="1"/>
  <c r="I166" i="13"/>
  <c r="I165" i="13" s="1"/>
  <c r="L161" i="13"/>
  <c r="K161" i="13"/>
  <c r="J161" i="13"/>
  <c r="I161" i="13"/>
  <c r="L160" i="13"/>
  <c r="K160" i="13"/>
  <c r="J160" i="13"/>
  <c r="I160" i="13"/>
  <c r="L155" i="13"/>
  <c r="L154" i="13" s="1"/>
  <c r="L153" i="13" s="1"/>
  <c r="K155" i="13"/>
  <c r="K154" i="13" s="1"/>
  <c r="K153" i="13" s="1"/>
  <c r="J155" i="13"/>
  <c r="J154" i="13" s="1"/>
  <c r="J153" i="13" s="1"/>
  <c r="I155" i="13"/>
  <c r="I154" i="13" s="1"/>
  <c r="I153" i="13" s="1"/>
  <c r="L151" i="13"/>
  <c r="L150" i="13" s="1"/>
  <c r="K151" i="13"/>
  <c r="K150" i="13" s="1"/>
  <c r="J151" i="13"/>
  <c r="J150" i="13" s="1"/>
  <c r="I151" i="13"/>
  <c r="I150" i="13" s="1"/>
  <c r="L147" i="13"/>
  <c r="K147" i="13"/>
  <c r="J147" i="13"/>
  <c r="I147" i="13"/>
  <c r="L146" i="13"/>
  <c r="L145" i="13" s="1"/>
  <c r="K146" i="13"/>
  <c r="K145" i="13" s="1"/>
  <c r="J146" i="13"/>
  <c r="J145" i="13" s="1"/>
  <c r="I146" i="13"/>
  <c r="I145" i="13" s="1"/>
  <c r="L142" i="13"/>
  <c r="K142" i="13"/>
  <c r="J142" i="13"/>
  <c r="I142" i="13"/>
  <c r="L141" i="13"/>
  <c r="L140" i="13" s="1"/>
  <c r="K141" i="13"/>
  <c r="K140" i="13" s="1"/>
  <c r="J141" i="13"/>
  <c r="J140" i="13" s="1"/>
  <c r="I141" i="13"/>
  <c r="I140" i="13" s="1"/>
  <c r="L137" i="13"/>
  <c r="L136" i="13" s="1"/>
  <c r="L135" i="13" s="1"/>
  <c r="K137" i="13"/>
  <c r="K136" i="13" s="1"/>
  <c r="K135" i="13" s="1"/>
  <c r="J137" i="13"/>
  <c r="J136" i="13" s="1"/>
  <c r="J135" i="13" s="1"/>
  <c r="I137" i="13"/>
  <c r="I136" i="13" s="1"/>
  <c r="I135" i="13" s="1"/>
  <c r="L133" i="13"/>
  <c r="L132" i="13" s="1"/>
  <c r="L131" i="13" s="1"/>
  <c r="K133" i="13"/>
  <c r="K132" i="13" s="1"/>
  <c r="K131" i="13" s="1"/>
  <c r="J133" i="13"/>
  <c r="J132" i="13" s="1"/>
  <c r="J131" i="13" s="1"/>
  <c r="I133" i="13"/>
  <c r="I132" i="13" s="1"/>
  <c r="I131" i="13" s="1"/>
  <c r="L129" i="13"/>
  <c r="L128" i="13" s="1"/>
  <c r="L127" i="13" s="1"/>
  <c r="K129" i="13"/>
  <c r="K128" i="13" s="1"/>
  <c r="K127" i="13" s="1"/>
  <c r="J129" i="13"/>
  <c r="J128" i="13" s="1"/>
  <c r="J127" i="13" s="1"/>
  <c r="I129" i="13"/>
  <c r="I128" i="13" s="1"/>
  <c r="I127" i="13" s="1"/>
  <c r="L125" i="13"/>
  <c r="L124" i="13" s="1"/>
  <c r="L123" i="13" s="1"/>
  <c r="K125" i="13"/>
  <c r="K124" i="13" s="1"/>
  <c r="K123" i="13" s="1"/>
  <c r="J125" i="13"/>
  <c r="J124" i="13" s="1"/>
  <c r="J123" i="13" s="1"/>
  <c r="I125" i="13"/>
  <c r="I124" i="13" s="1"/>
  <c r="I123" i="13" s="1"/>
  <c r="L121" i="13"/>
  <c r="L120" i="13" s="1"/>
  <c r="L119" i="13" s="1"/>
  <c r="K121" i="13"/>
  <c r="K120" i="13" s="1"/>
  <c r="K119" i="13" s="1"/>
  <c r="J121" i="13"/>
  <c r="J120" i="13" s="1"/>
  <c r="J119" i="13" s="1"/>
  <c r="I121" i="13"/>
  <c r="I120" i="13" s="1"/>
  <c r="I119" i="13" s="1"/>
  <c r="L116" i="13"/>
  <c r="L115" i="13" s="1"/>
  <c r="L114" i="13" s="1"/>
  <c r="K116" i="13"/>
  <c r="K115" i="13" s="1"/>
  <c r="K114" i="13" s="1"/>
  <c r="J116" i="13"/>
  <c r="J115" i="13" s="1"/>
  <c r="J114" i="13" s="1"/>
  <c r="I116" i="13"/>
  <c r="I115" i="13" s="1"/>
  <c r="I114" i="13" s="1"/>
  <c r="L110" i="13"/>
  <c r="L109" i="13" s="1"/>
  <c r="K110" i="13"/>
  <c r="J110" i="13"/>
  <c r="I110" i="13"/>
  <c r="K109" i="13"/>
  <c r="J109" i="13"/>
  <c r="I109" i="13"/>
  <c r="L106" i="13"/>
  <c r="L105" i="13" s="1"/>
  <c r="K106" i="13"/>
  <c r="K105" i="13" s="1"/>
  <c r="K104" i="13" s="1"/>
  <c r="J106" i="13"/>
  <c r="J105" i="13" s="1"/>
  <c r="J104" i="13" s="1"/>
  <c r="I106" i="13"/>
  <c r="I105" i="13" s="1"/>
  <c r="I104" i="13" s="1"/>
  <c r="L101" i="13"/>
  <c r="L100" i="13" s="1"/>
  <c r="L99" i="13" s="1"/>
  <c r="K101" i="13"/>
  <c r="K100" i="13" s="1"/>
  <c r="K99" i="13" s="1"/>
  <c r="J101" i="13"/>
  <c r="J100" i="13" s="1"/>
  <c r="J99" i="13" s="1"/>
  <c r="I101" i="13"/>
  <c r="I100" i="13" s="1"/>
  <c r="I99" i="13" s="1"/>
  <c r="L96" i="13"/>
  <c r="L95" i="13" s="1"/>
  <c r="L94" i="13" s="1"/>
  <c r="K96" i="13"/>
  <c r="K95" i="13" s="1"/>
  <c r="K94" i="13" s="1"/>
  <c r="J96" i="13"/>
  <c r="J95" i="13" s="1"/>
  <c r="J94" i="13" s="1"/>
  <c r="I96" i="13"/>
  <c r="I95" i="13" s="1"/>
  <c r="I94" i="13" s="1"/>
  <c r="L89" i="13"/>
  <c r="L88" i="13" s="1"/>
  <c r="L87" i="13" s="1"/>
  <c r="L86" i="13" s="1"/>
  <c r="K89" i="13"/>
  <c r="J89" i="13"/>
  <c r="I89" i="13"/>
  <c r="K88" i="13"/>
  <c r="J88" i="13"/>
  <c r="I88" i="13"/>
  <c r="K87" i="13"/>
  <c r="K86" i="13" s="1"/>
  <c r="J87" i="13"/>
  <c r="J86" i="13" s="1"/>
  <c r="I87" i="13"/>
  <c r="I86" i="13" s="1"/>
  <c r="L84" i="13"/>
  <c r="K84" i="13"/>
  <c r="J84" i="13"/>
  <c r="I84" i="13"/>
  <c r="L83" i="13"/>
  <c r="L82" i="13" s="1"/>
  <c r="K83" i="13"/>
  <c r="K82" i="13" s="1"/>
  <c r="J83" i="13"/>
  <c r="J82" i="13" s="1"/>
  <c r="I83" i="13"/>
  <c r="I82" i="13" s="1"/>
  <c r="L78" i="13"/>
  <c r="K78" i="13"/>
  <c r="J78" i="13"/>
  <c r="I78" i="13"/>
  <c r="L77" i="13"/>
  <c r="K77" i="13"/>
  <c r="J77" i="13"/>
  <c r="I77" i="13"/>
  <c r="L73" i="13"/>
  <c r="L72" i="13" s="1"/>
  <c r="K73" i="13"/>
  <c r="J73" i="13"/>
  <c r="I73" i="13"/>
  <c r="K72" i="13"/>
  <c r="J72" i="13"/>
  <c r="I72" i="13"/>
  <c r="L68" i="13"/>
  <c r="L67" i="13" s="1"/>
  <c r="K68" i="13"/>
  <c r="K67" i="13" s="1"/>
  <c r="K66" i="13" s="1"/>
  <c r="J68" i="13"/>
  <c r="J67" i="13" s="1"/>
  <c r="J66" i="13" s="1"/>
  <c r="I68" i="13"/>
  <c r="I67" i="13" s="1"/>
  <c r="I66" i="13" s="1"/>
  <c r="L49" i="13"/>
  <c r="L48" i="13" s="1"/>
  <c r="L47" i="13" s="1"/>
  <c r="L46" i="13" s="1"/>
  <c r="K49" i="13"/>
  <c r="J49" i="13"/>
  <c r="I49" i="13"/>
  <c r="K48" i="13"/>
  <c r="J48" i="13"/>
  <c r="I48" i="13"/>
  <c r="K47" i="13"/>
  <c r="K46" i="13" s="1"/>
  <c r="J47" i="13"/>
  <c r="J46" i="13" s="1"/>
  <c r="I47" i="13"/>
  <c r="I46" i="13" s="1"/>
  <c r="L44" i="13"/>
  <c r="L43" i="13" s="1"/>
  <c r="L42" i="13" s="1"/>
  <c r="K44" i="13"/>
  <c r="K43" i="13" s="1"/>
  <c r="K42" i="13" s="1"/>
  <c r="J44" i="13"/>
  <c r="J43" i="13" s="1"/>
  <c r="J42" i="13" s="1"/>
  <c r="I44" i="13"/>
  <c r="I43" i="13"/>
  <c r="I42" i="13" s="1"/>
  <c r="L40" i="13"/>
  <c r="K40" i="13"/>
  <c r="J40" i="13"/>
  <c r="I40" i="13"/>
  <c r="L38" i="13"/>
  <c r="L37" i="13" s="1"/>
  <c r="L36" i="13" s="1"/>
  <c r="K38" i="13"/>
  <c r="K37" i="13" s="1"/>
  <c r="K36" i="13" s="1"/>
  <c r="J38" i="13"/>
  <c r="J37" i="13" s="1"/>
  <c r="J36" i="13" s="1"/>
  <c r="I38" i="13"/>
  <c r="I37" i="13" s="1"/>
  <c r="I36" i="13" s="1"/>
  <c r="L365" i="12"/>
  <c r="K365" i="12"/>
  <c r="J365" i="12"/>
  <c r="I365" i="12"/>
  <c r="L364" i="12"/>
  <c r="K364" i="12"/>
  <c r="J364" i="12"/>
  <c r="I364" i="12"/>
  <c r="L362" i="12"/>
  <c r="K362" i="12"/>
  <c r="J362" i="12"/>
  <c r="J361" i="12" s="1"/>
  <c r="I362" i="12"/>
  <c r="L361" i="12"/>
  <c r="K361" i="12"/>
  <c r="I361" i="12"/>
  <c r="L359" i="12"/>
  <c r="L358" i="12" s="1"/>
  <c r="K359" i="12"/>
  <c r="K358" i="12" s="1"/>
  <c r="J359" i="12"/>
  <c r="J358" i="12" s="1"/>
  <c r="I359" i="12"/>
  <c r="I358" i="12" s="1"/>
  <c r="L355" i="12"/>
  <c r="K355" i="12"/>
  <c r="J355" i="12"/>
  <c r="I355" i="12"/>
  <c r="L354" i="12"/>
  <c r="K354" i="12"/>
  <c r="J354" i="12"/>
  <c r="I354" i="12"/>
  <c r="L351" i="12"/>
  <c r="K351" i="12"/>
  <c r="J351" i="12"/>
  <c r="J350" i="12" s="1"/>
  <c r="I351" i="12"/>
  <c r="L350" i="12"/>
  <c r="K350" i="12"/>
  <c r="I350" i="12"/>
  <c r="L347" i="12"/>
  <c r="L346" i="12" s="1"/>
  <c r="L336" i="12" s="1"/>
  <c r="K347" i="12"/>
  <c r="K346" i="12" s="1"/>
  <c r="K336" i="12" s="1"/>
  <c r="J347" i="12"/>
  <c r="J346" i="12" s="1"/>
  <c r="I347" i="12"/>
  <c r="I346" i="12" s="1"/>
  <c r="L343" i="12"/>
  <c r="K343" i="12"/>
  <c r="J343" i="12"/>
  <c r="I343" i="12"/>
  <c r="L340" i="12"/>
  <c r="K340" i="12"/>
  <c r="J340" i="12"/>
  <c r="I340" i="12"/>
  <c r="L338" i="12"/>
  <c r="K338" i="12"/>
  <c r="J338" i="12"/>
  <c r="J337" i="12" s="1"/>
  <c r="I338" i="12"/>
  <c r="L337" i="12"/>
  <c r="K337" i="12"/>
  <c r="I337" i="12"/>
  <c r="L333" i="12"/>
  <c r="K333" i="12"/>
  <c r="J333" i="12"/>
  <c r="J332" i="12" s="1"/>
  <c r="I333" i="12"/>
  <c r="L332" i="12"/>
  <c r="K332" i="12"/>
  <c r="I332" i="12"/>
  <c r="L330" i="12"/>
  <c r="L329" i="12" s="1"/>
  <c r="K330" i="12"/>
  <c r="K329" i="12" s="1"/>
  <c r="J330" i="12"/>
  <c r="J329" i="12" s="1"/>
  <c r="I330" i="12"/>
  <c r="I329" i="12" s="1"/>
  <c r="L327" i="12"/>
  <c r="K327" i="12"/>
  <c r="J327" i="12"/>
  <c r="I327" i="12"/>
  <c r="L326" i="12"/>
  <c r="K326" i="12"/>
  <c r="J326" i="12"/>
  <c r="I326" i="12"/>
  <c r="L323" i="12"/>
  <c r="K323" i="12"/>
  <c r="J323" i="12"/>
  <c r="J322" i="12" s="1"/>
  <c r="I323" i="12"/>
  <c r="L322" i="12"/>
  <c r="K322" i="12"/>
  <c r="I322" i="12"/>
  <c r="L319" i="12"/>
  <c r="L318" i="12" s="1"/>
  <c r="K319" i="12"/>
  <c r="K318" i="12" s="1"/>
  <c r="J319" i="12"/>
  <c r="J318" i="12" s="1"/>
  <c r="I319" i="12"/>
  <c r="I318" i="12" s="1"/>
  <c r="L315" i="12"/>
  <c r="K315" i="12"/>
  <c r="J315" i="12"/>
  <c r="I315" i="12"/>
  <c r="L314" i="12"/>
  <c r="K314" i="12"/>
  <c r="J314" i="12"/>
  <c r="I314" i="12"/>
  <c r="L311" i="12"/>
  <c r="K311" i="12"/>
  <c r="J311" i="12"/>
  <c r="I311" i="12"/>
  <c r="L308" i="12"/>
  <c r="K308" i="12"/>
  <c r="J308" i="12"/>
  <c r="I308" i="12"/>
  <c r="L306" i="12"/>
  <c r="L305" i="12" s="1"/>
  <c r="K306" i="12"/>
  <c r="K305" i="12" s="1"/>
  <c r="J306" i="12"/>
  <c r="J305" i="12" s="1"/>
  <c r="I306" i="12"/>
  <c r="I305" i="12" s="1"/>
  <c r="L300" i="12"/>
  <c r="K300" i="12"/>
  <c r="J300" i="12"/>
  <c r="J299" i="12" s="1"/>
  <c r="I300" i="12"/>
  <c r="L299" i="12"/>
  <c r="K299" i="12"/>
  <c r="I299" i="12"/>
  <c r="L297" i="12"/>
  <c r="L296" i="12" s="1"/>
  <c r="K297" i="12"/>
  <c r="K296" i="12" s="1"/>
  <c r="J297" i="12"/>
  <c r="J296" i="12" s="1"/>
  <c r="I297" i="12"/>
  <c r="I296" i="12" s="1"/>
  <c r="L294" i="12"/>
  <c r="K294" i="12"/>
  <c r="J294" i="12"/>
  <c r="I294" i="12"/>
  <c r="L293" i="12"/>
  <c r="K293" i="12"/>
  <c r="J293" i="12"/>
  <c r="I293" i="12"/>
  <c r="L290" i="12"/>
  <c r="K290" i="12"/>
  <c r="J290" i="12"/>
  <c r="J289" i="12" s="1"/>
  <c r="I290" i="12"/>
  <c r="L289" i="12"/>
  <c r="K289" i="12"/>
  <c r="I289" i="12"/>
  <c r="L286" i="12"/>
  <c r="L285" i="12" s="1"/>
  <c r="K286" i="12"/>
  <c r="K285" i="12" s="1"/>
  <c r="J286" i="12"/>
  <c r="J285" i="12" s="1"/>
  <c r="I286" i="12"/>
  <c r="I285" i="12" s="1"/>
  <c r="L282" i="12"/>
  <c r="K282" i="12"/>
  <c r="J282" i="12"/>
  <c r="I282" i="12"/>
  <c r="L281" i="12"/>
  <c r="K281" i="12"/>
  <c r="J281" i="12"/>
  <c r="I281" i="12"/>
  <c r="L278" i="12"/>
  <c r="K278" i="12"/>
  <c r="J278" i="12"/>
  <c r="I278" i="12"/>
  <c r="L275" i="12"/>
  <c r="K275" i="12"/>
  <c r="J275" i="12"/>
  <c r="I275" i="12"/>
  <c r="L273" i="12"/>
  <c r="L272" i="12" s="1"/>
  <c r="K273" i="12"/>
  <c r="K272" i="12" s="1"/>
  <c r="J273" i="12"/>
  <c r="J272" i="12" s="1"/>
  <c r="I273" i="12"/>
  <c r="I272" i="12" s="1"/>
  <c r="I271" i="12" s="1"/>
  <c r="L268" i="12"/>
  <c r="L267" i="12" s="1"/>
  <c r="K268" i="12"/>
  <c r="K267" i="12" s="1"/>
  <c r="J268" i="12"/>
  <c r="J267" i="12" s="1"/>
  <c r="I268" i="12"/>
  <c r="I267" i="12" s="1"/>
  <c r="L265" i="12"/>
  <c r="K265" i="12"/>
  <c r="J265" i="12"/>
  <c r="I265" i="12"/>
  <c r="L264" i="12"/>
  <c r="K264" i="12"/>
  <c r="J264" i="12"/>
  <c r="I264" i="12"/>
  <c r="L262" i="12"/>
  <c r="K262" i="12"/>
  <c r="J262" i="12"/>
  <c r="J261" i="12" s="1"/>
  <c r="I262" i="12"/>
  <c r="L261" i="12"/>
  <c r="K261" i="12"/>
  <c r="I261" i="12"/>
  <c r="L258" i="12"/>
  <c r="L257" i="12" s="1"/>
  <c r="K258" i="12"/>
  <c r="K257" i="12" s="1"/>
  <c r="J258" i="12"/>
  <c r="J257" i="12" s="1"/>
  <c r="I258" i="12"/>
  <c r="I257" i="12" s="1"/>
  <c r="L254" i="12"/>
  <c r="K254" i="12"/>
  <c r="J254" i="12"/>
  <c r="I254" i="12"/>
  <c r="L253" i="12"/>
  <c r="K253" i="12"/>
  <c r="J253" i="12"/>
  <c r="I253" i="12"/>
  <c r="L250" i="12"/>
  <c r="K250" i="12"/>
  <c r="J250" i="12"/>
  <c r="J249" i="12" s="1"/>
  <c r="I250" i="12"/>
  <c r="L249" i="12"/>
  <c r="K249" i="12"/>
  <c r="I249" i="12"/>
  <c r="L246" i="12"/>
  <c r="K246" i="12"/>
  <c r="J246" i="12"/>
  <c r="I246" i="12"/>
  <c r="L243" i="12"/>
  <c r="K243" i="12"/>
  <c r="J243" i="12"/>
  <c r="I243" i="12"/>
  <c r="L241" i="12"/>
  <c r="K241" i="12"/>
  <c r="J241" i="12"/>
  <c r="I241" i="12"/>
  <c r="L240" i="12"/>
  <c r="L239" i="12" s="1"/>
  <c r="K240" i="12"/>
  <c r="J240" i="12"/>
  <c r="I240" i="12"/>
  <c r="L234" i="12"/>
  <c r="L233" i="12" s="1"/>
  <c r="L232" i="12" s="1"/>
  <c r="K234" i="12"/>
  <c r="K233" i="12" s="1"/>
  <c r="K232" i="12" s="1"/>
  <c r="J234" i="12"/>
  <c r="J233" i="12" s="1"/>
  <c r="J232" i="12" s="1"/>
  <c r="I234" i="12"/>
  <c r="I233" i="12" s="1"/>
  <c r="I232" i="12" s="1"/>
  <c r="L230" i="12"/>
  <c r="L229" i="12" s="1"/>
  <c r="L228" i="12" s="1"/>
  <c r="K230" i="12"/>
  <c r="K229" i="12" s="1"/>
  <c r="K228" i="12" s="1"/>
  <c r="J230" i="12"/>
  <c r="J229" i="12" s="1"/>
  <c r="J228" i="12" s="1"/>
  <c r="I230" i="12"/>
  <c r="I229" i="12" s="1"/>
  <c r="I228" i="12" s="1"/>
  <c r="L221" i="12"/>
  <c r="L220" i="12" s="1"/>
  <c r="K221" i="12"/>
  <c r="K220" i="12" s="1"/>
  <c r="J221" i="12"/>
  <c r="J220" i="12" s="1"/>
  <c r="I221" i="12"/>
  <c r="I220" i="12" s="1"/>
  <c r="L218" i="12"/>
  <c r="K218" i="12"/>
  <c r="J218" i="12"/>
  <c r="I218" i="12"/>
  <c r="L217" i="12"/>
  <c r="K217" i="12"/>
  <c r="K216" i="12" s="1"/>
  <c r="J217" i="12"/>
  <c r="J216" i="12" s="1"/>
  <c r="I217" i="12"/>
  <c r="I216" i="12" s="1"/>
  <c r="L211" i="12"/>
  <c r="K211" i="12"/>
  <c r="J211" i="12"/>
  <c r="I211" i="12"/>
  <c r="L210" i="12"/>
  <c r="L209" i="12" s="1"/>
  <c r="K210" i="12"/>
  <c r="K209" i="12" s="1"/>
  <c r="J210" i="12"/>
  <c r="J209" i="12" s="1"/>
  <c r="I210" i="12"/>
  <c r="I209" i="12" s="1"/>
  <c r="L207" i="12"/>
  <c r="K207" i="12"/>
  <c r="J207" i="12"/>
  <c r="I207" i="12"/>
  <c r="L206" i="12"/>
  <c r="K206" i="12"/>
  <c r="J206" i="12"/>
  <c r="I206" i="12"/>
  <c r="L202" i="12"/>
  <c r="K202" i="12"/>
  <c r="J202" i="12"/>
  <c r="I202" i="12"/>
  <c r="L201" i="12"/>
  <c r="K201" i="12"/>
  <c r="J201" i="12"/>
  <c r="I201" i="12"/>
  <c r="L196" i="12"/>
  <c r="L195" i="12" s="1"/>
  <c r="L186" i="12" s="1"/>
  <c r="K196" i="12"/>
  <c r="K195" i="12" s="1"/>
  <c r="K186" i="12" s="1"/>
  <c r="J196" i="12"/>
  <c r="J195" i="12" s="1"/>
  <c r="J186" i="12" s="1"/>
  <c r="I196" i="12"/>
  <c r="I195" i="12" s="1"/>
  <c r="L191" i="12"/>
  <c r="K191" i="12"/>
  <c r="J191" i="12"/>
  <c r="I191" i="12"/>
  <c r="L190" i="12"/>
  <c r="K190" i="12"/>
  <c r="J190" i="12"/>
  <c r="I190" i="12"/>
  <c r="I186" i="12" s="1"/>
  <c r="I185" i="12" s="1"/>
  <c r="L188" i="12"/>
  <c r="K188" i="12"/>
  <c r="J188" i="12"/>
  <c r="I188" i="12"/>
  <c r="L187" i="12"/>
  <c r="K187" i="12"/>
  <c r="J187" i="12"/>
  <c r="I187" i="12"/>
  <c r="L180" i="12"/>
  <c r="L179" i="12" s="1"/>
  <c r="K180" i="12"/>
  <c r="K179" i="12" s="1"/>
  <c r="J180" i="12"/>
  <c r="J179" i="12" s="1"/>
  <c r="I180" i="12"/>
  <c r="I179" i="12" s="1"/>
  <c r="L175" i="12"/>
  <c r="K175" i="12"/>
  <c r="J175" i="12"/>
  <c r="I175" i="12"/>
  <c r="L174" i="12"/>
  <c r="K174" i="12"/>
  <c r="J174" i="12"/>
  <c r="I174" i="12"/>
  <c r="L171" i="12"/>
  <c r="K171" i="12"/>
  <c r="J171" i="12"/>
  <c r="I171" i="12"/>
  <c r="L170" i="12"/>
  <c r="L169" i="12" s="1"/>
  <c r="K170" i="12"/>
  <c r="K169" i="12" s="1"/>
  <c r="J170" i="12"/>
  <c r="J169" i="12" s="1"/>
  <c r="I170" i="12"/>
  <c r="I169" i="12" s="1"/>
  <c r="L166" i="12"/>
  <c r="L165" i="12" s="1"/>
  <c r="K166" i="12"/>
  <c r="K165" i="12" s="1"/>
  <c r="J166" i="12"/>
  <c r="J165" i="12" s="1"/>
  <c r="I166" i="12"/>
  <c r="I165" i="12" s="1"/>
  <c r="L161" i="12"/>
  <c r="K161" i="12"/>
  <c r="J161" i="12"/>
  <c r="I161" i="12"/>
  <c r="L160" i="12"/>
  <c r="L159" i="12" s="1"/>
  <c r="L158" i="12" s="1"/>
  <c r="K160" i="12"/>
  <c r="J160" i="12"/>
  <c r="I160" i="12"/>
  <c r="L155" i="12"/>
  <c r="L154" i="12" s="1"/>
  <c r="L153" i="12" s="1"/>
  <c r="K155" i="12"/>
  <c r="K154" i="12" s="1"/>
  <c r="K153" i="12" s="1"/>
  <c r="J155" i="12"/>
  <c r="J154" i="12" s="1"/>
  <c r="J153" i="12" s="1"/>
  <c r="I155" i="12"/>
  <c r="I154" i="12" s="1"/>
  <c r="I153" i="12" s="1"/>
  <c r="L151" i="12"/>
  <c r="L150" i="12" s="1"/>
  <c r="K151" i="12"/>
  <c r="K150" i="12" s="1"/>
  <c r="J151" i="12"/>
  <c r="J150" i="12" s="1"/>
  <c r="I151" i="12"/>
  <c r="I150" i="12" s="1"/>
  <c r="L147" i="12"/>
  <c r="K147" i="12"/>
  <c r="J147" i="12"/>
  <c r="I147" i="12"/>
  <c r="L146" i="12"/>
  <c r="L145" i="12" s="1"/>
  <c r="K146" i="12"/>
  <c r="K145" i="12" s="1"/>
  <c r="J146" i="12"/>
  <c r="J145" i="12" s="1"/>
  <c r="I146" i="12"/>
  <c r="I145" i="12" s="1"/>
  <c r="L142" i="12"/>
  <c r="K142" i="12"/>
  <c r="J142" i="12"/>
  <c r="I142" i="12"/>
  <c r="L141" i="12"/>
  <c r="L140" i="12" s="1"/>
  <c r="L139" i="12" s="1"/>
  <c r="K141" i="12"/>
  <c r="K140" i="12" s="1"/>
  <c r="J141" i="12"/>
  <c r="J140" i="12" s="1"/>
  <c r="I141" i="12"/>
  <c r="I140" i="12" s="1"/>
  <c r="L137" i="12"/>
  <c r="L136" i="12" s="1"/>
  <c r="L135" i="12" s="1"/>
  <c r="K137" i="12"/>
  <c r="K136" i="12" s="1"/>
  <c r="K135" i="12" s="1"/>
  <c r="J137" i="12"/>
  <c r="J136" i="12" s="1"/>
  <c r="J135" i="12" s="1"/>
  <c r="I137" i="12"/>
  <c r="I136" i="12" s="1"/>
  <c r="I135" i="12" s="1"/>
  <c r="L133" i="12"/>
  <c r="L132" i="12" s="1"/>
  <c r="L131" i="12" s="1"/>
  <c r="K133" i="12"/>
  <c r="K132" i="12" s="1"/>
  <c r="K131" i="12" s="1"/>
  <c r="J133" i="12"/>
  <c r="J132" i="12" s="1"/>
  <c r="J131" i="12" s="1"/>
  <c r="I133" i="12"/>
  <c r="I132" i="12" s="1"/>
  <c r="I131" i="12" s="1"/>
  <c r="L129" i="12"/>
  <c r="L128" i="12" s="1"/>
  <c r="L127" i="12" s="1"/>
  <c r="K129" i="12"/>
  <c r="K128" i="12" s="1"/>
  <c r="K127" i="12" s="1"/>
  <c r="J129" i="12"/>
  <c r="J128" i="12" s="1"/>
  <c r="J127" i="12" s="1"/>
  <c r="I129" i="12"/>
  <c r="I128" i="12" s="1"/>
  <c r="I127" i="12" s="1"/>
  <c r="L125" i="12"/>
  <c r="L124" i="12" s="1"/>
  <c r="L123" i="12" s="1"/>
  <c r="K125" i="12"/>
  <c r="K124" i="12" s="1"/>
  <c r="K123" i="12" s="1"/>
  <c r="J125" i="12"/>
  <c r="J124" i="12" s="1"/>
  <c r="J123" i="12" s="1"/>
  <c r="I125" i="12"/>
  <c r="I124" i="12" s="1"/>
  <c r="I123" i="12" s="1"/>
  <c r="L121" i="12"/>
  <c r="L120" i="12" s="1"/>
  <c r="L119" i="12" s="1"/>
  <c r="K121" i="12"/>
  <c r="K120" i="12" s="1"/>
  <c r="K119" i="12" s="1"/>
  <c r="J121" i="12"/>
  <c r="J120" i="12" s="1"/>
  <c r="J119" i="12" s="1"/>
  <c r="I121" i="12"/>
  <c r="I120" i="12" s="1"/>
  <c r="I119" i="12" s="1"/>
  <c r="L116" i="12"/>
  <c r="L115" i="12" s="1"/>
  <c r="L114" i="12" s="1"/>
  <c r="L113" i="12" s="1"/>
  <c r="K116" i="12"/>
  <c r="K115" i="12" s="1"/>
  <c r="K114" i="12" s="1"/>
  <c r="J116" i="12"/>
  <c r="J115" i="12" s="1"/>
  <c r="J114" i="12" s="1"/>
  <c r="I116" i="12"/>
  <c r="I115" i="12" s="1"/>
  <c r="I114" i="12" s="1"/>
  <c r="L110" i="12"/>
  <c r="K110" i="12"/>
  <c r="J110" i="12"/>
  <c r="I110" i="12"/>
  <c r="L109" i="12"/>
  <c r="K109" i="12"/>
  <c r="J109" i="12"/>
  <c r="I109" i="12"/>
  <c r="L106" i="12"/>
  <c r="L105" i="12" s="1"/>
  <c r="L104" i="12" s="1"/>
  <c r="K106" i="12"/>
  <c r="K105" i="12" s="1"/>
  <c r="K104" i="12" s="1"/>
  <c r="J106" i="12"/>
  <c r="J105" i="12" s="1"/>
  <c r="J104" i="12" s="1"/>
  <c r="I106" i="12"/>
  <c r="I105" i="12" s="1"/>
  <c r="I104" i="12" s="1"/>
  <c r="L101" i="12"/>
  <c r="L100" i="12" s="1"/>
  <c r="L99" i="12" s="1"/>
  <c r="K101" i="12"/>
  <c r="K100" i="12" s="1"/>
  <c r="K99" i="12" s="1"/>
  <c r="J101" i="12"/>
  <c r="J100" i="12" s="1"/>
  <c r="J99" i="12" s="1"/>
  <c r="I101" i="12"/>
  <c r="I100" i="12" s="1"/>
  <c r="I99" i="12" s="1"/>
  <c r="L96" i="12"/>
  <c r="L95" i="12" s="1"/>
  <c r="L94" i="12" s="1"/>
  <c r="K96" i="12"/>
  <c r="K95" i="12" s="1"/>
  <c r="K94" i="12" s="1"/>
  <c r="K93" i="12" s="1"/>
  <c r="J96" i="12"/>
  <c r="J95" i="12" s="1"/>
  <c r="J94" i="12" s="1"/>
  <c r="J93" i="12" s="1"/>
  <c r="I96" i="12"/>
  <c r="I95" i="12" s="1"/>
  <c r="I94" i="12" s="1"/>
  <c r="I93" i="12" s="1"/>
  <c r="L89" i="12"/>
  <c r="K89" i="12"/>
  <c r="J89" i="12"/>
  <c r="I89" i="12"/>
  <c r="L88" i="12"/>
  <c r="K88" i="12"/>
  <c r="J88" i="12"/>
  <c r="I88" i="12"/>
  <c r="L87" i="12"/>
  <c r="L86" i="12" s="1"/>
  <c r="K87" i="12"/>
  <c r="K86" i="12" s="1"/>
  <c r="J87" i="12"/>
  <c r="J86" i="12" s="1"/>
  <c r="I87" i="12"/>
  <c r="I86" i="12" s="1"/>
  <c r="L84" i="12"/>
  <c r="K84" i="12"/>
  <c r="J84" i="12"/>
  <c r="I84" i="12"/>
  <c r="L83" i="12"/>
  <c r="L82" i="12" s="1"/>
  <c r="K83" i="12"/>
  <c r="K82" i="12" s="1"/>
  <c r="J83" i="12"/>
  <c r="J82" i="12" s="1"/>
  <c r="I83" i="12"/>
  <c r="I82" i="12" s="1"/>
  <c r="L78" i="12"/>
  <c r="K78" i="12"/>
  <c r="J78" i="12"/>
  <c r="I78" i="12"/>
  <c r="L77" i="12"/>
  <c r="K77" i="12"/>
  <c r="J77" i="12"/>
  <c r="I77" i="12"/>
  <c r="L73" i="12"/>
  <c r="K73" i="12"/>
  <c r="J73" i="12"/>
  <c r="I73" i="12"/>
  <c r="L72" i="12"/>
  <c r="K72" i="12"/>
  <c r="J72" i="12"/>
  <c r="I72" i="12"/>
  <c r="L68" i="12"/>
  <c r="L67" i="12" s="1"/>
  <c r="L66" i="12" s="1"/>
  <c r="L65" i="12" s="1"/>
  <c r="K68" i="12"/>
  <c r="K67" i="12" s="1"/>
  <c r="K66" i="12" s="1"/>
  <c r="J68" i="12"/>
  <c r="J67" i="12" s="1"/>
  <c r="J66" i="12" s="1"/>
  <c r="I68" i="12"/>
  <c r="I67" i="12" s="1"/>
  <c r="I66" i="12" s="1"/>
  <c r="L49" i="12"/>
  <c r="K49" i="12"/>
  <c r="J49" i="12"/>
  <c r="I49" i="12"/>
  <c r="L48" i="12"/>
  <c r="K48" i="12"/>
  <c r="J48" i="12"/>
  <c r="I48" i="12"/>
  <c r="L47" i="12"/>
  <c r="L46" i="12" s="1"/>
  <c r="K47" i="12"/>
  <c r="K46" i="12" s="1"/>
  <c r="J47" i="12"/>
  <c r="J46" i="12" s="1"/>
  <c r="I47" i="12"/>
  <c r="I46" i="12" s="1"/>
  <c r="L44" i="12"/>
  <c r="K44" i="12"/>
  <c r="J44" i="12"/>
  <c r="I44" i="12"/>
  <c r="L43" i="12"/>
  <c r="L42" i="12" s="1"/>
  <c r="K43" i="12"/>
  <c r="K42" i="12" s="1"/>
  <c r="J43" i="12"/>
  <c r="J42" i="12" s="1"/>
  <c r="I43" i="12"/>
  <c r="I42" i="12" s="1"/>
  <c r="L40" i="12"/>
  <c r="K40" i="12"/>
  <c r="J40" i="12"/>
  <c r="I40" i="12"/>
  <c r="L38" i="12"/>
  <c r="L37" i="12" s="1"/>
  <c r="L36" i="12" s="1"/>
  <c r="K38" i="12"/>
  <c r="K37" i="12" s="1"/>
  <c r="K36" i="12" s="1"/>
  <c r="J38" i="12"/>
  <c r="J37" i="12" s="1"/>
  <c r="J36" i="12" s="1"/>
  <c r="I38" i="12"/>
  <c r="I37" i="12" s="1"/>
  <c r="I36" i="12" s="1"/>
  <c r="L365" i="11"/>
  <c r="K365" i="11"/>
  <c r="J365" i="11"/>
  <c r="I365" i="11"/>
  <c r="L364" i="11"/>
  <c r="K364" i="11"/>
  <c r="J364" i="11"/>
  <c r="I364" i="11"/>
  <c r="L362" i="11"/>
  <c r="L361" i="11" s="1"/>
  <c r="K362" i="11"/>
  <c r="J362" i="11"/>
  <c r="I362" i="11"/>
  <c r="K361" i="11"/>
  <c r="J361" i="11"/>
  <c r="I361" i="11"/>
  <c r="L359" i="11"/>
  <c r="L358" i="11" s="1"/>
  <c r="K359" i="11"/>
  <c r="K358" i="11" s="1"/>
  <c r="J359" i="11"/>
  <c r="J358" i="11" s="1"/>
  <c r="I359" i="11"/>
  <c r="I358" i="11" s="1"/>
  <c r="L355" i="11"/>
  <c r="K355" i="11"/>
  <c r="J355" i="11"/>
  <c r="I355" i="11"/>
  <c r="L354" i="11"/>
  <c r="K354" i="11"/>
  <c r="J354" i="11"/>
  <c r="I354" i="11"/>
  <c r="L351" i="11"/>
  <c r="L350" i="11" s="1"/>
  <c r="K351" i="11"/>
  <c r="J351" i="11"/>
  <c r="I351" i="11"/>
  <c r="K350" i="11"/>
  <c r="J350" i="11"/>
  <c r="I350" i="11"/>
  <c r="L347" i="11"/>
  <c r="L346" i="11" s="1"/>
  <c r="K347" i="11"/>
  <c r="K346" i="11" s="1"/>
  <c r="K336" i="11" s="1"/>
  <c r="J347" i="11"/>
  <c r="J346" i="11" s="1"/>
  <c r="I347" i="11"/>
  <c r="I346" i="11" s="1"/>
  <c r="L343" i="11"/>
  <c r="K343" i="11"/>
  <c r="J343" i="11"/>
  <c r="I343" i="11"/>
  <c r="L340" i="11"/>
  <c r="K340" i="11"/>
  <c r="J340" i="11"/>
  <c r="I340" i="11"/>
  <c r="L338" i="11"/>
  <c r="L337" i="11" s="1"/>
  <c r="L336" i="11" s="1"/>
  <c r="K338" i="11"/>
  <c r="J338" i="11"/>
  <c r="I338" i="11"/>
  <c r="K337" i="11"/>
  <c r="J337" i="11"/>
  <c r="I337" i="11"/>
  <c r="L333" i="11"/>
  <c r="L332" i="11" s="1"/>
  <c r="K333" i="11"/>
  <c r="J333" i="11"/>
  <c r="I333" i="11"/>
  <c r="K332" i="11"/>
  <c r="J332" i="11"/>
  <c r="I332" i="11"/>
  <c r="L330" i="11"/>
  <c r="L329" i="11" s="1"/>
  <c r="K330" i="11"/>
  <c r="K329" i="11" s="1"/>
  <c r="J330" i="11"/>
  <c r="J329" i="11" s="1"/>
  <c r="I330" i="11"/>
  <c r="I329" i="11" s="1"/>
  <c r="L327" i="11"/>
  <c r="K327" i="11"/>
  <c r="J327" i="11"/>
  <c r="I327" i="11"/>
  <c r="L326" i="11"/>
  <c r="K326" i="11"/>
  <c r="J326" i="11"/>
  <c r="I326" i="11"/>
  <c r="L323" i="11"/>
  <c r="L322" i="11" s="1"/>
  <c r="K323" i="11"/>
  <c r="J323" i="11"/>
  <c r="I323" i="11"/>
  <c r="K322" i="11"/>
  <c r="J322" i="11"/>
  <c r="I322" i="11"/>
  <c r="L319" i="11"/>
  <c r="L318" i="11" s="1"/>
  <c r="K319" i="11"/>
  <c r="K318" i="11" s="1"/>
  <c r="J319" i="11"/>
  <c r="J318" i="11" s="1"/>
  <c r="I319" i="11"/>
  <c r="I318" i="11" s="1"/>
  <c r="L315" i="11"/>
  <c r="K315" i="11"/>
  <c r="J315" i="11"/>
  <c r="I315" i="11"/>
  <c r="L314" i="11"/>
  <c r="K314" i="11"/>
  <c r="J314" i="11"/>
  <c r="I314" i="11"/>
  <c r="L311" i="11"/>
  <c r="K311" i="11"/>
  <c r="J311" i="11"/>
  <c r="I311" i="11"/>
  <c r="L308" i="11"/>
  <c r="K308" i="11"/>
  <c r="J308" i="11"/>
  <c r="I308" i="11"/>
  <c r="L306" i="11"/>
  <c r="L305" i="11" s="1"/>
  <c r="K306" i="11"/>
  <c r="K305" i="11" s="1"/>
  <c r="J306" i="11"/>
  <c r="J305" i="11" s="1"/>
  <c r="I306" i="11"/>
  <c r="I305" i="11" s="1"/>
  <c r="L300" i="11"/>
  <c r="L299" i="11" s="1"/>
  <c r="K300" i="11"/>
  <c r="J300" i="11"/>
  <c r="I300" i="11"/>
  <c r="K299" i="11"/>
  <c r="J299" i="11"/>
  <c r="I299" i="11"/>
  <c r="L297" i="11"/>
  <c r="L296" i="11" s="1"/>
  <c r="K297" i="11"/>
  <c r="K296" i="11" s="1"/>
  <c r="J297" i="11"/>
  <c r="J296" i="11" s="1"/>
  <c r="I297" i="11"/>
  <c r="I296" i="11" s="1"/>
  <c r="L294" i="11"/>
  <c r="K294" i="11"/>
  <c r="J294" i="11"/>
  <c r="I294" i="11"/>
  <c r="L293" i="11"/>
  <c r="K293" i="11"/>
  <c r="J293" i="11"/>
  <c r="I293" i="11"/>
  <c r="L290" i="11"/>
  <c r="L289" i="11" s="1"/>
  <c r="K290" i="11"/>
  <c r="J290" i="11"/>
  <c r="I290" i="11"/>
  <c r="K289" i="11"/>
  <c r="J289" i="11"/>
  <c r="I289" i="11"/>
  <c r="L286" i="11"/>
  <c r="L285" i="11" s="1"/>
  <c r="K286" i="11"/>
  <c r="K285" i="11" s="1"/>
  <c r="J286" i="11"/>
  <c r="J285" i="11" s="1"/>
  <c r="I286" i="11"/>
  <c r="I285" i="11" s="1"/>
  <c r="L282" i="11"/>
  <c r="K282" i="11"/>
  <c r="J282" i="11"/>
  <c r="I282" i="11"/>
  <c r="L281" i="11"/>
  <c r="K281" i="11"/>
  <c r="J281" i="11"/>
  <c r="I281" i="11"/>
  <c r="L278" i="11"/>
  <c r="K278" i="11"/>
  <c r="J278" i="11"/>
  <c r="I278" i="11"/>
  <c r="L275" i="11"/>
  <c r="K275" i="11"/>
  <c r="J275" i="11"/>
  <c r="I275" i="11"/>
  <c r="L273" i="11"/>
  <c r="L272" i="11" s="1"/>
  <c r="K273" i="11"/>
  <c r="K272" i="11" s="1"/>
  <c r="J273" i="11"/>
  <c r="J272" i="11" s="1"/>
  <c r="I273" i="11"/>
  <c r="I272" i="11" s="1"/>
  <c r="I271" i="11" s="1"/>
  <c r="L268" i="11"/>
  <c r="L267" i="11" s="1"/>
  <c r="K268" i="11"/>
  <c r="K267" i="11" s="1"/>
  <c r="J268" i="11"/>
  <c r="J267" i="11" s="1"/>
  <c r="I268" i="11"/>
  <c r="I267" i="11" s="1"/>
  <c r="L265" i="11"/>
  <c r="K265" i="11"/>
  <c r="J265" i="11"/>
  <c r="I265" i="11"/>
  <c r="L264" i="11"/>
  <c r="K264" i="11"/>
  <c r="J264" i="11"/>
  <c r="I264" i="11"/>
  <c r="L262" i="11"/>
  <c r="L261" i="11" s="1"/>
  <c r="K262" i="11"/>
  <c r="J262" i="11"/>
  <c r="I262" i="11"/>
  <c r="K261" i="11"/>
  <c r="J261" i="11"/>
  <c r="I261" i="11"/>
  <c r="L258" i="11"/>
  <c r="L257" i="11" s="1"/>
  <c r="K258" i="11"/>
  <c r="K257" i="11" s="1"/>
  <c r="J258" i="11"/>
  <c r="J257" i="11" s="1"/>
  <c r="I258" i="11"/>
  <c r="I257" i="11" s="1"/>
  <c r="L254" i="11"/>
  <c r="K254" i="11"/>
  <c r="J254" i="11"/>
  <c r="I254" i="11"/>
  <c r="L253" i="11"/>
  <c r="K253" i="11"/>
  <c r="J253" i="11"/>
  <c r="I253" i="11"/>
  <c r="L250" i="11"/>
  <c r="L249" i="11" s="1"/>
  <c r="K250" i="11"/>
  <c r="J250" i="11"/>
  <c r="I250" i="11"/>
  <c r="K249" i="11"/>
  <c r="J249" i="11"/>
  <c r="I249" i="11"/>
  <c r="L246" i="11"/>
  <c r="K246" i="11"/>
  <c r="J246" i="11"/>
  <c r="I246" i="11"/>
  <c r="L243" i="11"/>
  <c r="K243" i="11"/>
  <c r="J243" i="11"/>
  <c r="I243" i="11"/>
  <c r="L241" i="11"/>
  <c r="K241" i="11"/>
  <c r="J241" i="11"/>
  <c r="I241" i="11"/>
  <c r="L240" i="11"/>
  <c r="L239" i="11" s="1"/>
  <c r="K240" i="11"/>
  <c r="J240" i="11"/>
  <c r="I240" i="11"/>
  <c r="L234" i="11"/>
  <c r="L233" i="11" s="1"/>
  <c r="L232" i="11" s="1"/>
  <c r="K234" i="11"/>
  <c r="K233" i="11" s="1"/>
  <c r="K232" i="11" s="1"/>
  <c r="J234" i="11"/>
  <c r="J233" i="11" s="1"/>
  <c r="J232" i="11" s="1"/>
  <c r="I234" i="11"/>
  <c r="I233" i="11" s="1"/>
  <c r="I232" i="11" s="1"/>
  <c r="L230" i="11"/>
  <c r="L229" i="11" s="1"/>
  <c r="L228" i="11" s="1"/>
  <c r="K230" i="11"/>
  <c r="K229" i="11" s="1"/>
  <c r="K228" i="11" s="1"/>
  <c r="J230" i="11"/>
  <c r="J229" i="11" s="1"/>
  <c r="J228" i="11" s="1"/>
  <c r="I230" i="11"/>
  <c r="I229" i="11" s="1"/>
  <c r="I228" i="11" s="1"/>
  <c r="L221" i="11"/>
  <c r="L220" i="11" s="1"/>
  <c r="K221" i="11"/>
  <c r="K220" i="11" s="1"/>
  <c r="J221" i="11"/>
  <c r="J220" i="11" s="1"/>
  <c r="I221" i="11"/>
  <c r="I220" i="11" s="1"/>
  <c r="L218" i="11"/>
  <c r="K218" i="11"/>
  <c r="J218" i="11"/>
  <c r="I218" i="11"/>
  <c r="L217" i="11"/>
  <c r="K217" i="11"/>
  <c r="K216" i="11" s="1"/>
  <c r="J217" i="11"/>
  <c r="J216" i="11" s="1"/>
  <c r="I217" i="11"/>
  <c r="I216" i="11" s="1"/>
  <c r="L211" i="11"/>
  <c r="K211" i="11"/>
  <c r="J211" i="11"/>
  <c r="I211" i="11"/>
  <c r="L210" i="11"/>
  <c r="L209" i="11" s="1"/>
  <c r="K210" i="11"/>
  <c r="K209" i="11" s="1"/>
  <c r="J210" i="11"/>
  <c r="J209" i="11" s="1"/>
  <c r="I210" i="11"/>
  <c r="I209" i="11" s="1"/>
  <c r="L207" i="11"/>
  <c r="K207" i="11"/>
  <c r="J207" i="11"/>
  <c r="I207" i="11"/>
  <c r="L206" i="11"/>
  <c r="K206" i="11"/>
  <c r="J206" i="11"/>
  <c r="I206" i="11"/>
  <c r="L202" i="11"/>
  <c r="L201" i="11" s="1"/>
  <c r="K202" i="11"/>
  <c r="J202" i="11"/>
  <c r="I202" i="11"/>
  <c r="K201" i="11"/>
  <c r="J201" i="11"/>
  <c r="I201" i="11"/>
  <c r="L196" i="11"/>
  <c r="L195" i="11" s="1"/>
  <c r="K196" i="11"/>
  <c r="K195" i="11" s="1"/>
  <c r="K186" i="11" s="1"/>
  <c r="K185" i="11" s="1"/>
  <c r="J196" i="11"/>
  <c r="J195" i="11" s="1"/>
  <c r="J186" i="11" s="1"/>
  <c r="I196" i="11"/>
  <c r="I195" i="11" s="1"/>
  <c r="L191" i="11"/>
  <c r="K191" i="11"/>
  <c r="J191" i="11"/>
  <c r="I191" i="11"/>
  <c r="L190" i="11"/>
  <c r="K190" i="11"/>
  <c r="J190" i="11"/>
  <c r="I190" i="11"/>
  <c r="I186" i="11" s="1"/>
  <c r="L188" i="11"/>
  <c r="L187" i="11" s="1"/>
  <c r="L186" i="11" s="1"/>
  <c r="K188" i="11"/>
  <c r="J188" i="11"/>
  <c r="I188" i="11"/>
  <c r="K187" i="11"/>
  <c r="J187" i="11"/>
  <c r="I187" i="11"/>
  <c r="L180" i="11"/>
  <c r="L179" i="11" s="1"/>
  <c r="K180" i="11"/>
  <c r="K179" i="11" s="1"/>
  <c r="J180" i="11"/>
  <c r="J179" i="11" s="1"/>
  <c r="I180" i="11"/>
  <c r="I179" i="11" s="1"/>
  <c r="L175" i="11"/>
  <c r="K175" i="11"/>
  <c r="J175" i="11"/>
  <c r="I175" i="11"/>
  <c r="L174" i="11"/>
  <c r="K174" i="11"/>
  <c r="J174" i="11"/>
  <c r="I174" i="11"/>
  <c r="L171" i="11"/>
  <c r="K171" i="11"/>
  <c r="J171" i="11"/>
  <c r="I171" i="11"/>
  <c r="L170" i="11"/>
  <c r="L169" i="11" s="1"/>
  <c r="K170" i="11"/>
  <c r="K169" i="11" s="1"/>
  <c r="J170" i="11"/>
  <c r="J169" i="11" s="1"/>
  <c r="I170" i="11"/>
  <c r="I169" i="11" s="1"/>
  <c r="L166" i="11"/>
  <c r="L165" i="11" s="1"/>
  <c r="K166" i="11"/>
  <c r="K165" i="11" s="1"/>
  <c r="J166" i="11"/>
  <c r="J165" i="11" s="1"/>
  <c r="I166" i="11"/>
  <c r="I165" i="11" s="1"/>
  <c r="L161" i="11"/>
  <c r="K161" i="11"/>
  <c r="J161" i="11"/>
  <c r="I161" i="11"/>
  <c r="L160" i="11"/>
  <c r="L159" i="11" s="1"/>
  <c r="L158" i="11" s="1"/>
  <c r="K160" i="11"/>
  <c r="K159" i="11" s="1"/>
  <c r="K158" i="11" s="1"/>
  <c r="J160" i="11"/>
  <c r="J159" i="11" s="1"/>
  <c r="J158" i="11" s="1"/>
  <c r="I160" i="11"/>
  <c r="I159" i="11" s="1"/>
  <c r="I158" i="11" s="1"/>
  <c r="L155" i="11"/>
  <c r="L154" i="11" s="1"/>
  <c r="L153" i="11" s="1"/>
  <c r="K155" i="11"/>
  <c r="K154" i="11" s="1"/>
  <c r="K153" i="11" s="1"/>
  <c r="J155" i="11"/>
  <c r="J154" i="11" s="1"/>
  <c r="J153" i="11" s="1"/>
  <c r="I155" i="11"/>
  <c r="I154" i="11" s="1"/>
  <c r="I153" i="11" s="1"/>
  <c r="L151" i="11"/>
  <c r="L150" i="11" s="1"/>
  <c r="K151" i="11"/>
  <c r="K150" i="11" s="1"/>
  <c r="J151" i="11"/>
  <c r="J150" i="11" s="1"/>
  <c r="I151" i="11"/>
  <c r="I150" i="11" s="1"/>
  <c r="L147" i="11"/>
  <c r="K147" i="11"/>
  <c r="J147" i="11"/>
  <c r="I147" i="11"/>
  <c r="L146" i="11"/>
  <c r="L145" i="11" s="1"/>
  <c r="K146" i="11"/>
  <c r="K145" i="11" s="1"/>
  <c r="J146" i="11"/>
  <c r="J145" i="11" s="1"/>
  <c r="I146" i="11"/>
  <c r="I145" i="11" s="1"/>
  <c r="L142" i="11"/>
  <c r="K142" i="11"/>
  <c r="J142" i="11"/>
  <c r="I142" i="11"/>
  <c r="L141" i="11"/>
  <c r="L140" i="11" s="1"/>
  <c r="K141" i="11"/>
  <c r="K140" i="11" s="1"/>
  <c r="J141" i="11"/>
  <c r="J140" i="11" s="1"/>
  <c r="J139" i="11" s="1"/>
  <c r="I141" i="11"/>
  <c r="I140" i="11" s="1"/>
  <c r="I139" i="11" s="1"/>
  <c r="L137" i="11"/>
  <c r="L136" i="11" s="1"/>
  <c r="L135" i="11" s="1"/>
  <c r="K137" i="11"/>
  <c r="K136" i="11" s="1"/>
  <c r="K135" i="11" s="1"/>
  <c r="J137" i="11"/>
  <c r="J136" i="11" s="1"/>
  <c r="J135" i="11" s="1"/>
  <c r="I137" i="11"/>
  <c r="I136" i="11" s="1"/>
  <c r="I135" i="11" s="1"/>
  <c r="L133" i="11"/>
  <c r="L132" i="11" s="1"/>
  <c r="L131" i="11" s="1"/>
  <c r="K133" i="11"/>
  <c r="K132" i="11" s="1"/>
  <c r="K131" i="11" s="1"/>
  <c r="J133" i="11"/>
  <c r="J132" i="11" s="1"/>
  <c r="J131" i="11" s="1"/>
  <c r="I133" i="11"/>
  <c r="I132" i="11" s="1"/>
  <c r="I131" i="11" s="1"/>
  <c r="L129" i="11"/>
  <c r="L128" i="11" s="1"/>
  <c r="L127" i="11" s="1"/>
  <c r="K129" i="11"/>
  <c r="K128" i="11" s="1"/>
  <c r="K127" i="11" s="1"/>
  <c r="J129" i="11"/>
  <c r="J128" i="11" s="1"/>
  <c r="J127" i="11" s="1"/>
  <c r="I129" i="11"/>
  <c r="I128" i="11" s="1"/>
  <c r="I127" i="11" s="1"/>
  <c r="L125" i="11"/>
  <c r="L124" i="11" s="1"/>
  <c r="L123" i="11" s="1"/>
  <c r="K125" i="11"/>
  <c r="K124" i="11" s="1"/>
  <c r="K123" i="11" s="1"/>
  <c r="J125" i="11"/>
  <c r="J124" i="11" s="1"/>
  <c r="J123" i="11" s="1"/>
  <c r="I125" i="11"/>
  <c r="I124" i="11" s="1"/>
  <c r="I123" i="11" s="1"/>
  <c r="L121" i="11"/>
  <c r="L120" i="11" s="1"/>
  <c r="L119" i="11" s="1"/>
  <c r="K121" i="11"/>
  <c r="K120" i="11" s="1"/>
  <c r="K119" i="11" s="1"/>
  <c r="J121" i="11"/>
  <c r="J120" i="11" s="1"/>
  <c r="J119" i="11" s="1"/>
  <c r="I121" i="11"/>
  <c r="I120" i="11" s="1"/>
  <c r="I119" i="11" s="1"/>
  <c r="L116" i="11"/>
  <c r="L115" i="11" s="1"/>
  <c r="L114" i="11" s="1"/>
  <c r="L113" i="11" s="1"/>
  <c r="K116" i="11"/>
  <c r="K115" i="11" s="1"/>
  <c r="K114" i="11" s="1"/>
  <c r="K113" i="11" s="1"/>
  <c r="J116" i="11"/>
  <c r="J115" i="11" s="1"/>
  <c r="J114" i="11" s="1"/>
  <c r="J113" i="11" s="1"/>
  <c r="I116" i="11"/>
  <c r="I115" i="11" s="1"/>
  <c r="I114" i="11" s="1"/>
  <c r="L110" i="11"/>
  <c r="L109" i="11" s="1"/>
  <c r="K110" i="11"/>
  <c r="J110" i="11"/>
  <c r="I110" i="11"/>
  <c r="K109" i="11"/>
  <c r="J109" i="11"/>
  <c r="I109" i="11"/>
  <c r="L106" i="11"/>
  <c r="L105" i="11" s="1"/>
  <c r="L104" i="11" s="1"/>
  <c r="K106" i="11"/>
  <c r="K105" i="11" s="1"/>
  <c r="K104" i="11" s="1"/>
  <c r="J106" i="11"/>
  <c r="J105" i="11" s="1"/>
  <c r="J104" i="11" s="1"/>
  <c r="I106" i="11"/>
  <c r="I105" i="11" s="1"/>
  <c r="I104" i="11" s="1"/>
  <c r="L101" i="11"/>
  <c r="L100" i="11" s="1"/>
  <c r="L99" i="11" s="1"/>
  <c r="K101" i="11"/>
  <c r="K100" i="11" s="1"/>
  <c r="K99" i="11" s="1"/>
  <c r="J101" i="11"/>
  <c r="J100" i="11" s="1"/>
  <c r="J99" i="11" s="1"/>
  <c r="I101" i="11"/>
  <c r="I100" i="11" s="1"/>
  <c r="I99" i="11" s="1"/>
  <c r="L96" i="11"/>
  <c r="L95" i="11" s="1"/>
  <c r="L94" i="11" s="1"/>
  <c r="K96" i="11"/>
  <c r="K95" i="11" s="1"/>
  <c r="K94" i="11" s="1"/>
  <c r="J96" i="11"/>
  <c r="J95" i="11" s="1"/>
  <c r="J94" i="11" s="1"/>
  <c r="I96" i="11"/>
  <c r="I95" i="11" s="1"/>
  <c r="I94" i="11" s="1"/>
  <c r="L89" i="11"/>
  <c r="L88" i="11" s="1"/>
  <c r="L87" i="11" s="1"/>
  <c r="L86" i="11" s="1"/>
  <c r="K89" i="11"/>
  <c r="J89" i="11"/>
  <c r="I89" i="11"/>
  <c r="K88" i="11"/>
  <c r="J88" i="11"/>
  <c r="I88" i="11"/>
  <c r="K87" i="11"/>
  <c r="K86" i="11" s="1"/>
  <c r="J87" i="11"/>
  <c r="J86" i="11" s="1"/>
  <c r="I87" i="11"/>
  <c r="I86" i="11" s="1"/>
  <c r="L84" i="11"/>
  <c r="K84" i="11"/>
  <c r="J84" i="11"/>
  <c r="I84" i="11"/>
  <c r="L83" i="11"/>
  <c r="L82" i="11" s="1"/>
  <c r="K83" i="11"/>
  <c r="K82" i="11" s="1"/>
  <c r="J83" i="11"/>
  <c r="J82" i="11" s="1"/>
  <c r="I83" i="11"/>
  <c r="I82" i="11" s="1"/>
  <c r="L78" i="11"/>
  <c r="K78" i="11"/>
  <c r="J78" i="11"/>
  <c r="I78" i="11"/>
  <c r="L77" i="11"/>
  <c r="K77" i="11"/>
  <c r="J77" i="11"/>
  <c r="I77" i="11"/>
  <c r="L73" i="11"/>
  <c r="L72" i="11" s="1"/>
  <c r="K73" i="11"/>
  <c r="J73" i="11"/>
  <c r="I73" i="11"/>
  <c r="K72" i="11"/>
  <c r="J72" i="11"/>
  <c r="I72" i="11"/>
  <c r="L68" i="11"/>
  <c r="L67" i="11" s="1"/>
  <c r="K68" i="11"/>
  <c r="K67" i="11" s="1"/>
  <c r="K66" i="11" s="1"/>
  <c r="J68" i="11"/>
  <c r="J67" i="11" s="1"/>
  <c r="J66" i="11" s="1"/>
  <c r="J65" i="11" s="1"/>
  <c r="I68" i="11"/>
  <c r="I67" i="11" s="1"/>
  <c r="I66" i="11" s="1"/>
  <c r="I65" i="11" s="1"/>
  <c r="L49" i="11"/>
  <c r="L48" i="11" s="1"/>
  <c r="L47" i="11" s="1"/>
  <c r="L46" i="11" s="1"/>
  <c r="K49" i="11"/>
  <c r="K48" i="11" s="1"/>
  <c r="K47" i="11" s="1"/>
  <c r="K46" i="11" s="1"/>
  <c r="J49" i="11"/>
  <c r="J48" i="11" s="1"/>
  <c r="J47" i="11" s="1"/>
  <c r="J46" i="11" s="1"/>
  <c r="I49" i="11"/>
  <c r="I48" i="11"/>
  <c r="I47" i="11"/>
  <c r="I46" i="11" s="1"/>
  <c r="L44" i="11"/>
  <c r="L43" i="11" s="1"/>
  <c r="L42" i="11" s="1"/>
  <c r="K44" i="11"/>
  <c r="K43" i="11" s="1"/>
  <c r="K42" i="11" s="1"/>
  <c r="J44" i="11"/>
  <c r="J43" i="11" s="1"/>
  <c r="J42" i="11" s="1"/>
  <c r="I44" i="11"/>
  <c r="I43" i="11"/>
  <c r="I42" i="11" s="1"/>
  <c r="L40" i="11"/>
  <c r="K40" i="11"/>
  <c r="J40" i="11"/>
  <c r="I40" i="11"/>
  <c r="L38" i="11"/>
  <c r="L37" i="11" s="1"/>
  <c r="L36" i="11" s="1"/>
  <c r="K38" i="11"/>
  <c r="K37" i="11" s="1"/>
  <c r="K36" i="11" s="1"/>
  <c r="J38" i="11"/>
  <c r="J37" i="11" s="1"/>
  <c r="J36" i="11" s="1"/>
  <c r="I38" i="11"/>
  <c r="I37" i="11" s="1"/>
  <c r="I36" i="11" s="1"/>
  <c r="I35" i="11" s="1"/>
  <c r="L365" i="9"/>
  <c r="K365" i="9"/>
  <c r="J365" i="9"/>
  <c r="I365" i="9"/>
  <c r="L364" i="9"/>
  <c r="K364" i="9"/>
  <c r="J364" i="9"/>
  <c r="I364" i="9"/>
  <c r="L362" i="9"/>
  <c r="K362" i="9"/>
  <c r="K361" i="9" s="1"/>
  <c r="J362" i="9"/>
  <c r="J361" i="9" s="1"/>
  <c r="I362" i="9"/>
  <c r="I361" i="9" s="1"/>
  <c r="L361" i="9"/>
  <c r="L359" i="9"/>
  <c r="L358" i="9" s="1"/>
  <c r="K359" i="9"/>
  <c r="K358" i="9" s="1"/>
  <c r="J359" i="9"/>
  <c r="J358" i="9" s="1"/>
  <c r="I359" i="9"/>
  <c r="I358" i="9" s="1"/>
  <c r="L355" i="9"/>
  <c r="K355" i="9"/>
  <c r="J355" i="9"/>
  <c r="I355" i="9"/>
  <c r="L354" i="9"/>
  <c r="K354" i="9"/>
  <c r="J354" i="9"/>
  <c r="I354" i="9"/>
  <c r="L351" i="9"/>
  <c r="K351" i="9"/>
  <c r="K350" i="9" s="1"/>
  <c r="J351" i="9"/>
  <c r="J350" i="9" s="1"/>
  <c r="I351" i="9"/>
  <c r="I350" i="9" s="1"/>
  <c r="L350" i="9"/>
  <c r="L347" i="9"/>
  <c r="L346" i="9" s="1"/>
  <c r="L336" i="9" s="1"/>
  <c r="K347" i="9"/>
  <c r="K346" i="9" s="1"/>
  <c r="J347" i="9"/>
  <c r="J346" i="9" s="1"/>
  <c r="I347" i="9"/>
  <c r="I346" i="9" s="1"/>
  <c r="I336" i="9" s="1"/>
  <c r="L343" i="9"/>
  <c r="K343" i="9"/>
  <c r="J343" i="9"/>
  <c r="I343" i="9"/>
  <c r="L340" i="9"/>
  <c r="K340" i="9"/>
  <c r="J340" i="9"/>
  <c r="I340" i="9"/>
  <c r="L338" i="9"/>
  <c r="K338" i="9"/>
  <c r="K337" i="9" s="1"/>
  <c r="K336" i="9" s="1"/>
  <c r="J338" i="9"/>
  <c r="J337" i="9" s="1"/>
  <c r="J336" i="9" s="1"/>
  <c r="I338" i="9"/>
  <c r="I337" i="9" s="1"/>
  <c r="L337" i="9"/>
  <c r="L333" i="9"/>
  <c r="K333" i="9"/>
  <c r="K332" i="9" s="1"/>
  <c r="J333" i="9"/>
  <c r="J332" i="9" s="1"/>
  <c r="I333" i="9"/>
  <c r="I332" i="9" s="1"/>
  <c r="L332" i="9"/>
  <c r="L330" i="9"/>
  <c r="L329" i="9" s="1"/>
  <c r="K330" i="9"/>
  <c r="K329" i="9" s="1"/>
  <c r="J330" i="9"/>
  <c r="J329" i="9" s="1"/>
  <c r="I330" i="9"/>
  <c r="I329" i="9" s="1"/>
  <c r="L327" i="9"/>
  <c r="K327" i="9"/>
  <c r="J327" i="9"/>
  <c r="I327" i="9"/>
  <c r="L326" i="9"/>
  <c r="K326" i="9"/>
  <c r="J326" i="9"/>
  <c r="I326" i="9"/>
  <c r="L323" i="9"/>
  <c r="K323" i="9"/>
  <c r="K322" i="9" s="1"/>
  <c r="J323" i="9"/>
  <c r="J322" i="9" s="1"/>
  <c r="I323" i="9"/>
  <c r="I322" i="9" s="1"/>
  <c r="L322" i="9"/>
  <c r="L319" i="9"/>
  <c r="L318" i="9" s="1"/>
  <c r="K319" i="9"/>
  <c r="K318" i="9" s="1"/>
  <c r="J319" i="9"/>
  <c r="J318" i="9" s="1"/>
  <c r="I319" i="9"/>
  <c r="I318" i="9"/>
  <c r="L315" i="9"/>
  <c r="L314" i="9" s="1"/>
  <c r="K315" i="9"/>
  <c r="J315" i="9"/>
  <c r="I315" i="9"/>
  <c r="K314" i="9"/>
  <c r="J314" i="9"/>
  <c r="I314" i="9"/>
  <c r="L311" i="9"/>
  <c r="K311" i="9"/>
  <c r="J311" i="9"/>
  <c r="I311" i="9"/>
  <c r="L308" i="9"/>
  <c r="K308" i="9"/>
  <c r="J308" i="9"/>
  <c r="I308" i="9"/>
  <c r="L306" i="9"/>
  <c r="K306" i="9"/>
  <c r="K305" i="9" s="1"/>
  <c r="J306" i="9"/>
  <c r="J305" i="9" s="1"/>
  <c r="I306" i="9"/>
  <c r="I305" i="9" s="1"/>
  <c r="I304" i="9" s="1"/>
  <c r="L300" i="9"/>
  <c r="K300" i="9"/>
  <c r="K299" i="9" s="1"/>
  <c r="J300" i="9"/>
  <c r="J299" i="9" s="1"/>
  <c r="I300" i="9"/>
  <c r="I299" i="9" s="1"/>
  <c r="L299" i="9"/>
  <c r="L297" i="9"/>
  <c r="L296" i="9" s="1"/>
  <c r="K297" i="9"/>
  <c r="K296" i="9" s="1"/>
  <c r="J297" i="9"/>
  <c r="J296" i="9" s="1"/>
  <c r="I297" i="9"/>
  <c r="I296" i="9"/>
  <c r="L294" i="9"/>
  <c r="L293" i="9" s="1"/>
  <c r="K294" i="9"/>
  <c r="J294" i="9"/>
  <c r="I294" i="9"/>
  <c r="K293" i="9"/>
  <c r="J293" i="9"/>
  <c r="I293" i="9"/>
  <c r="L290" i="9"/>
  <c r="K290" i="9"/>
  <c r="K289" i="9" s="1"/>
  <c r="J290" i="9"/>
  <c r="J289" i="9" s="1"/>
  <c r="I290" i="9"/>
  <c r="I289" i="9" s="1"/>
  <c r="L289" i="9"/>
  <c r="L286" i="9"/>
  <c r="L285" i="9" s="1"/>
  <c r="K286" i="9"/>
  <c r="K285" i="9" s="1"/>
  <c r="J286" i="9"/>
  <c r="J285" i="9" s="1"/>
  <c r="I286" i="9"/>
  <c r="I285" i="9" s="1"/>
  <c r="L282" i="9"/>
  <c r="K282" i="9"/>
  <c r="J282" i="9"/>
  <c r="I282" i="9"/>
  <c r="L281" i="9"/>
  <c r="K281" i="9"/>
  <c r="J281" i="9"/>
  <c r="I281" i="9"/>
  <c r="L278" i="9"/>
  <c r="K278" i="9"/>
  <c r="J278" i="9"/>
  <c r="I278" i="9"/>
  <c r="L275" i="9"/>
  <c r="K275" i="9"/>
  <c r="J275" i="9"/>
  <c r="I275" i="9"/>
  <c r="L273" i="9"/>
  <c r="L272" i="9" s="1"/>
  <c r="K273" i="9"/>
  <c r="K272" i="9" s="1"/>
  <c r="K271" i="9" s="1"/>
  <c r="J273" i="9"/>
  <c r="J272" i="9" s="1"/>
  <c r="J271" i="9" s="1"/>
  <c r="I273" i="9"/>
  <c r="I272" i="9" s="1"/>
  <c r="L268" i="9"/>
  <c r="L267" i="9" s="1"/>
  <c r="K268" i="9"/>
  <c r="K267" i="9" s="1"/>
  <c r="J268" i="9"/>
  <c r="J267" i="9" s="1"/>
  <c r="I268" i="9"/>
  <c r="I267" i="9" s="1"/>
  <c r="L265" i="9"/>
  <c r="K265" i="9"/>
  <c r="J265" i="9"/>
  <c r="I265" i="9"/>
  <c r="L264" i="9"/>
  <c r="K264" i="9"/>
  <c r="J264" i="9"/>
  <c r="I264" i="9"/>
  <c r="L262" i="9"/>
  <c r="K262" i="9"/>
  <c r="K261" i="9" s="1"/>
  <c r="J262" i="9"/>
  <c r="J261" i="9" s="1"/>
  <c r="I262" i="9"/>
  <c r="I261" i="9" s="1"/>
  <c r="L261" i="9"/>
  <c r="L258" i="9"/>
  <c r="L257" i="9" s="1"/>
  <c r="K258" i="9"/>
  <c r="K257" i="9" s="1"/>
  <c r="J258" i="9"/>
  <c r="J257" i="9" s="1"/>
  <c r="I258" i="9"/>
  <c r="I257" i="9" s="1"/>
  <c r="L254" i="9"/>
  <c r="K254" i="9"/>
  <c r="J254" i="9"/>
  <c r="I254" i="9"/>
  <c r="L253" i="9"/>
  <c r="K253" i="9"/>
  <c r="J253" i="9"/>
  <c r="I253" i="9"/>
  <c r="L250" i="9"/>
  <c r="K250" i="9"/>
  <c r="K249" i="9" s="1"/>
  <c r="J250" i="9"/>
  <c r="J249" i="9" s="1"/>
  <c r="I250" i="9"/>
  <c r="I249" i="9" s="1"/>
  <c r="L249" i="9"/>
  <c r="L246" i="9"/>
  <c r="K246" i="9"/>
  <c r="J246" i="9"/>
  <c r="I246" i="9"/>
  <c r="L243" i="9"/>
  <c r="K243" i="9"/>
  <c r="J243" i="9"/>
  <c r="I243" i="9"/>
  <c r="L241" i="9"/>
  <c r="L240" i="9" s="1"/>
  <c r="L239" i="9" s="1"/>
  <c r="K241" i="9"/>
  <c r="J241" i="9"/>
  <c r="I241" i="9"/>
  <c r="K240" i="9"/>
  <c r="J240" i="9"/>
  <c r="I240" i="9"/>
  <c r="L234" i="9"/>
  <c r="L233" i="9" s="1"/>
  <c r="L232" i="9" s="1"/>
  <c r="K234" i="9"/>
  <c r="K233" i="9" s="1"/>
  <c r="K232" i="9" s="1"/>
  <c r="J234" i="9"/>
  <c r="J233" i="9" s="1"/>
  <c r="J232" i="9" s="1"/>
  <c r="I234" i="9"/>
  <c r="I233" i="9" s="1"/>
  <c r="I232" i="9" s="1"/>
  <c r="L230" i="9"/>
  <c r="L229" i="9" s="1"/>
  <c r="K230" i="9"/>
  <c r="K229" i="9" s="1"/>
  <c r="K228" i="9" s="1"/>
  <c r="J230" i="9"/>
  <c r="J229" i="9" s="1"/>
  <c r="J228" i="9" s="1"/>
  <c r="I230" i="9"/>
  <c r="I229" i="9" s="1"/>
  <c r="I228" i="9" s="1"/>
  <c r="L228" i="9"/>
  <c r="L221" i="9"/>
  <c r="L220" i="9" s="1"/>
  <c r="K221" i="9"/>
  <c r="K220" i="9" s="1"/>
  <c r="J221" i="9"/>
  <c r="J220" i="9" s="1"/>
  <c r="I221" i="9"/>
  <c r="I220" i="9"/>
  <c r="L218" i="9"/>
  <c r="K218" i="9"/>
  <c r="J218" i="9"/>
  <c r="I218" i="9"/>
  <c r="L217" i="9"/>
  <c r="K217" i="9"/>
  <c r="J217" i="9"/>
  <c r="I217" i="9"/>
  <c r="I216" i="9"/>
  <c r="L211" i="9"/>
  <c r="L210" i="9" s="1"/>
  <c r="L209" i="9" s="1"/>
  <c r="K211" i="9"/>
  <c r="J211" i="9"/>
  <c r="I211" i="9"/>
  <c r="K210" i="9"/>
  <c r="K209" i="9" s="1"/>
  <c r="J210" i="9"/>
  <c r="J209" i="9" s="1"/>
  <c r="I210" i="9"/>
  <c r="I209" i="9"/>
  <c r="L207" i="9"/>
  <c r="L206" i="9" s="1"/>
  <c r="K207" i="9"/>
  <c r="J207" i="9"/>
  <c r="I207" i="9"/>
  <c r="I206" i="9" s="1"/>
  <c r="K206" i="9"/>
  <c r="J206" i="9"/>
  <c r="L202" i="9"/>
  <c r="K202" i="9"/>
  <c r="K201" i="9" s="1"/>
  <c r="J202" i="9"/>
  <c r="J201" i="9" s="1"/>
  <c r="I202" i="9"/>
  <c r="L201" i="9"/>
  <c r="I201" i="9"/>
  <c r="L196" i="9"/>
  <c r="L195" i="9" s="1"/>
  <c r="K196" i="9"/>
  <c r="K195" i="9" s="1"/>
  <c r="J196" i="9"/>
  <c r="J195" i="9" s="1"/>
  <c r="I196" i="9"/>
  <c r="I195" i="9"/>
  <c r="L191" i="9"/>
  <c r="K191" i="9"/>
  <c r="J191" i="9"/>
  <c r="I191" i="9"/>
  <c r="L190" i="9"/>
  <c r="K190" i="9"/>
  <c r="K186" i="9" s="1"/>
  <c r="J190" i="9"/>
  <c r="J186" i="9" s="1"/>
  <c r="I190" i="9"/>
  <c r="L188" i="9"/>
  <c r="K188" i="9"/>
  <c r="K187" i="9" s="1"/>
  <c r="J188" i="9"/>
  <c r="J187" i="9" s="1"/>
  <c r="I188" i="9"/>
  <c r="I187" i="9" s="1"/>
  <c r="L187" i="9"/>
  <c r="L180" i="9"/>
  <c r="L179" i="9" s="1"/>
  <c r="K180" i="9"/>
  <c r="K179" i="9" s="1"/>
  <c r="J180" i="9"/>
  <c r="J179" i="9" s="1"/>
  <c r="I180" i="9"/>
  <c r="I179" i="9"/>
  <c r="L175" i="9"/>
  <c r="K175" i="9"/>
  <c r="J175" i="9"/>
  <c r="I175" i="9"/>
  <c r="I174" i="9" s="1"/>
  <c r="I173" i="9" s="1"/>
  <c r="L174" i="9"/>
  <c r="L173" i="9" s="1"/>
  <c r="K174" i="9"/>
  <c r="K173" i="9" s="1"/>
  <c r="J174" i="9"/>
  <c r="J173" i="9" s="1"/>
  <c r="L171" i="9"/>
  <c r="K171" i="9"/>
  <c r="J171" i="9"/>
  <c r="I171" i="9"/>
  <c r="L170" i="9"/>
  <c r="L169" i="9" s="1"/>
  <c r="K170" i="9"/>
  <c r="K169" i="9" s="1"/>
  <c r="J170" i="9"/>
  <c r="J169" i="9" s="1"/>
  <c r="I170" i="9"/>
  <c r="I169" i="9"/>
  <c r="L168" i="9"/>
  <c r="L166" i="9"/>
  <c r="L165" i="9" s="1"/>
  <c r="K166" i="9"/>
  <c r="K165" i="9" s="1"/>
  <c r="J166" i="9"/>
  <c r="J165" i="9" s="1"/>
  <c r="I166" i="9"/>
  <c r="I165" i="9"/>
  <c r="L161" i="9"/>
  <c r="K161" i="9"/>
  <c r="J161" i="9"/>
  <c r="I161" i="9"/>
  <c r="I160" i="9" s="1"/>
  <c r="I159" i="9" s="1"/>
  <c r="I158" i="9" s="1"/>
  <c r="L160" i="9"/>
  <c r="L159" i="9" s="1"/>
  <c r="L158" i="9" s="1"/>
  <c r="K160" i="9"/>
  <c r="K159" i="9" s="1"/>
  <c r="K158" i="9" s="1"/>
  <c r="J160" i="9"/>
  <c r="L155" i="9"/>
  <c r="L154" i="9" s="1"/>
  <c r="K155" i="9"/>
  <c r="K154" i="9" s="1"/>
  <c r="K153" i="9" s="1"/>
  <c r="J155" i="9"/>
  <c r="J154" i="9" s="1"/>
  <c r="J153" i="9" s="1"/>
  <c r="I155" i="9"/>
  <c r="I154" i="9"/>
  <c r="L153" i="9"/>
  <c r="I153" i="9"/>
  <c r="L151" i="9"/>
  <c r="L150" i="9" s="1"/>
  <c r="K151" i="9"/>
  <c r="K150" i="9" s="1"/>
  <c r="J151" i="9"/>
  <c r="J150" i="9" s="1"/>
  <c r="I151" i="9"/>
  <c r="I150" i="9"/>
  <c r="L147" i="9"/>
  <c r="K147" i="9"/>
  <c r="J147" i="9"/>
  <c r="I147" i="9"/>
  <c r="I146" i="9" s="1"/>
  <c r="I145" i="9" s="1"/>
  <c r="L146" i="9"/>
  <c r="L145" i="9" s="1"/>
  <c r="K146" i="9"/>
  <c r="K145" i="9" s="1"/>
  <c r="J146" i="9"/>
  <c r="J145" i="9" s="1"/>
  <c r="L142" i="9"/>
  <c r="K142" i="9"/>
  <c r="J142" i="9"/>
  <c r="I142" i="9"/>
  <c r="L141" i="9"/>
  <c r="L140" i="9" s="1"/>
  <c r="K141" i="9"/>
  <c r="K140" i="9" s="1"/>
  <c r="J141" i="9"/>
  <c r="J140" i="9" s="1"/>
  <c r="I141" i="9"/>
  <c r="I140" i="9"/>
  <c r="L139" i="9"/>
  <c r="L137" i="9"/>
  <c r="L136" i="9" s="1"/>
  <c r="K137" i="9"/>
  <c r="K136" i="9" s="1"/>
  <c r="K135" i="9" s="1"/>
  <c r="J137" i="9"/>
  <c r="J136" i="9" s="1"/>
  <c r="J135" i="9" s="1"/>
  <c r="I137" i="9"/>
  <c r="I136" i="9"/>
  <c r="L135" i="9"/>
  <c r="I135" i="9"/>
  <c r="L133" i="9"/>
  <c r="L132" i="9" s="1"/>
  <c r="L131" i="9" s="1"/>
  <c r="K133" i="9"/>
  <c r="K132" i="9" s="1"/>
  <c r="K131" i="9" s="1"/>
  <c r="J133" i="9"/>
  <c r="J132" i="9" s="1"/>
  <c r="J131" i="9" s="1"/>
  <c r="J113" i="9" s="1"/>
  <c r="I133" i="9"/>
  <c r="I132" i="9" s="1"/>
  <c r="I131" i="9" s="1"/>
  <c r="L129" i="9"/>
  <c r="L128" i="9" s="1"/>
  <c r="K129" i="9"/>
  <c r="K128" i="9" s="1"/>
  <c r="K127" i="9" s="1"/>
  <c r="J129" i="9"/>
  <c r="J128" i="9" s="1"/>
  <c r="J127" i="9" s="1"/>
  <c r="I129" i="9"/>
  <c r="I128" i="9"/>
  <c r="L127" i="9"/>
  <c r="I127" i="9"/>
  <c r="L125" i="9"/>
  <c r="L124" i="9" s="1"/>
  <c r="L123" i="9" s="1"/>
  <c r="K125" i="9"/>
  <c r="K124" i="9" s="1"/>
  <c r="K123" i="9" s="1"/>
  <c r="K113" i="9" s="1"/>
  <c r="J125" i="9"/>
  <c r="J124" i="9" s="1"/>
  <c r="J123" i="9" s="1"/>
  <c r="I125" i="9"/>
  <c r="I124" i="9"/>
  <c r="I123" i="9" s="1"/>
  <c r="L121" i="9"/>
  <c r="L120" i="9" s="1"/>
  <c r="K121" i="9"/>
  <c r="K120" i="9" s="1"/>
  <c r="K119" i="9" s="1"/>
  <c r="J121" i="9"/>
  <c r="J120" i="9" s="1"/>
  <c r="J119" i="9" s="1"/>
  <c r="I121" i="9"/>
  <c r="I120" i="9"/>
  <c r="L119" i="9"/>
  <c r="I119" i="9"/>
  <c r="L116" i="9"/>
  <c r="L115" i="9" s="1"/>
  <c r="K116" i="9"/>
  <c r="K115" i="9" s="1"/>
  <c r="K114" i="9" s="1"/>
  <c r="J116" i="9"/>
  <c r="J115" i="9" s="1"/>
  <c r="J114" i="9" s="1"/>
  <c r="I116" i="9"/>
  <c r="I115" i="9"/>
  <c r="L114" i="9"/>
  <c r="I114" i="9"/>
  <c r="L110" i="9"/>
  <c r="K110" i="9"/>
  <c r="K109" i="9" s="1"/>
  <c r="J110" i="9"/>
  <c r="J109" i="9" s="1"/>
  <c r="I110" i="9"/>
  <c r="I109" i="9" s="1"/>
  <c r="I104" i="9" s="1"/>
  <c r="L109" i="9"/>
  <c r="L106" i="9"/>
  <c r="L105" i="9" s="1"/>
  <c r="K106" i="9"/>
  <c r="K105" i="9" s="1"/>
  <c r="K104" i="9" s="1"/>
  <c r="J106" i="9"/>
  <c r="J105" i="9" s="1"/>
  <c r="J104" i="9" s="1"/>
  <c r="I106" i="9"/>
  <c r="I105" i="9"/>
  <c r="L104" i="9"/>
  <c r="L101" i="9"/>
  <c r="L100" i="9" s="1"/>
  <c r="K101" i="9"/>
  <c r="K100" i="9" s="1"/>
  <c r="K99" i="9" s="1"/>
  <c r="J101" i="9"/>
  <c r="J100" i="9" s="1"/>
  <c r="J99" i="9" s="1"/>
  <c r="I101" i="9"/>
  <c r="I100" i="9"/>
  <c r="L99" i="9"/>
  <c r="I99" i="9"/>
  <c r="L96" i="9"/>
  <c r="L95" i="9" s="1"/>
  <c r="L94" i="9" s="1"/>
  <c r="L93" i="9" s="1"/>
  <c r="K96" i="9"/>
  <c r="K95" i="9" s="1"/>
  <c r="K94" i="9" s="1"/>
  <c r="K93" i="9" s="1"/>
  <c r="J96" i="9"/>
  <c r="J95" i="9" s="1"/>
  <c r="J94" i="9" s="1"/>
  <c r="J93" i="9" s="1"/>
  <c r="I96" i="9"/>
  <c r="I95" i="9"/>
  <c r="I94" i="9" s="1"/>
  <c r="I93" i="9" s="1"/>
  <c r="L89" i="9"/>
  <c r="K89" i="9"/>
  <c r="K88" i="9" s="1"/>
  <c r="K87" i="9" s="1"/>
  <c r="K86" i="9" s="1"/>
  <c r="J89" i="9"/>
  <c r="J88" i="9" s="1"/>
  <c r="J87" i="9" s="1"/>
  <c r="J86" i="9" s="1"/>
  <c r="I89" i="9"/>
  <c r="L88" i="9"/>
  <c r="L87" i="9" s="1"/>
  <c r="L86" i="9" s="1"/>
  <c r="I88" i="9"/>
  <c r="I87" i="9" s="1"/>
  <c r="I86" i="9" s="1"/>
  <c r="L84" i="9"/>
  <c r="K84" i="9"/>
  <c r="J84" i="9"/>
  <c r="I84" i="9"/>
  <c r="I83" i="9" s="1"/>
  <c r="I82" i="9" s="1"/>
  <c r="L83" i="9"/>
  <c r="L82" i="9" s="1"/>
  <c r="K83" i="9"/>
  <c r="K82" i="9" s="1"/>
  <c r="J83" i="9"/>
  <c r="J82" i="9" s="1"/>
  <c r="L78" i="9"/>
  <c r="K78" i="9"/>
  <c r="J78" i="9"/>
  <c r="I78" i="9"/>
  <c r="L77" i="9"/>
  <c r="K77" i="9"/>
  <c r="J77" i="9"/>
  <c r="I77" i="9"/>
  <c r="L73" i="9"/>
  <c r="K73" i="9"/>
  <c r="K72" i="9" s="1"/>
  <c r="J73" i="9"/>
  <c r="J72" i="9" s="1"/>
  <c r="I73" i="9"/>
  <c r="L72" i="9"/>
  <c r="I72" i="9"/>
  <c r="L68" i="9"/>
  <c r="L67" i="9" s="1"/>
  <c r="K68" i="9"/>
  <c r="K67" i="9" s="1"/>
  <c r="J68" i="9"/>
  <c r="J67" i="9" s="1"/>
  <c r="I68" i="9"/>
  <c r="I67" i="9"/>
  <c r="L66" i="9"/>
  <c r="I66" i="9"/>
  <c r="L65" i="9"/>
  <c r="L49" i="9"/>
  <c r="K49" i="9"/>
  <c r="K48" i="9" s="1"/>
  <c r="J49" i="9"/>
  <c r="J48" i="9" s="1"/>
  <c r="I49" i="9"/>
  <c r="L48" i="9"/>
  <c r="I48" i="9"/>
  <c r="I47" i="9" s="1"/>
  <c r="I46" i="9" s="1"/>
  <c r="L47" i="9"/>
  <c r="L46" i="9" s="1"/>
  <c r="K47" i="9"/>
  <c r="K46" i="9" s="1"/>
  <c r="J47" i="9"/>
  <c r="J46" i="9" s="1"/>
  <c r="L44" i="9"/>
  <c r="K44" i="9"/>
  <c r="J44" i="9"/>
  <c r="I44" i="9"/>
  <c r="L43" i="9"/>
  <c r="L42" i="9" s="1"/>
  <c r="K43" i="9"/>
  <c r="K42" i="9" s="1"/>
  <c r="J43" i="9"/>
  <c r="J42" i="9" s="1"/>
  <c r="I43" i="9"/>
  <c r="I42" i="9"/>
  <c r="L40" i="9"/>
  <c r="K40" i="9"/>
  <c r="J40" i="9"/>
  <c r="I40" i="9"/>
  <c r="L38" i="9"/>
  <c r="L37" i="9" s="1"/>
  <c r="K38" i="9"/>
  <c r="K37" i="9" s="1"/>
  <c r="K36" i="9" s="1"/>
  <c r="J38" i="9"/>
  <c r="J37" i="9" s="1"/>
  <c r="J36" i="9" s="1"/>
  <c r="J35" i="9" s="1"/>
  <c r="I38" i="9"/>
  <c r="I37" i="9"/>
  <c r="L36" i="9"/>
  <c r="I36" i="9"/>
  <c r="I35" i="9" s="1"/>
  <c r="L35" i="9"/>
  <c r="K35" i="9"/>
  <c r="L365" i="8"/>
  <c r="K365" i="8"/>
  <c r="J365" i="8"/>
  <c r="I365" i="8"/>
  <c r="L364" i="8"/>
  <c r="K364" i="8"/>
  <c r="J364" i="8"/>
  <c r="I364" i="8"/>
  <c r="L362" i="8"/>
  <c r="L361" i="8" s="1"/>
  <c r="K362" i="8"/>
  <c r="J362" i="8"/>
  <c r="I362" i="8"/>
  <c r="K361" i="8"/>
  <c r="J361" i="8"/>
  <c r="I361" i="8"/>
  <c r="L359" i="8"/>
  <c r="L358" i="8" s="1"/>
  <c r="K359" i="8"/>
  <c r="K358" i="8" s="1"/>
  <c r="J359" i="8"/>
  <c r="J358" i="8" s="1"/>
  <c r="I359" i="8"/>
  <c r="I358" i="8" s="1"/>
  <c r="L355" i="8"/>
  <c r="K355" i="8"/>
  <c r="J355" i="8"/>
  <c r="I355" i="8"/>
  <c r="L354" i="8"/>
  <c r="K354" i="8"/>
  <c r="J354" i="8"/>
  <c r="I354" i="8"/>
  <c r="L351" i="8"/>
  <c r="L350" i="8" s="1"/>
  <c r="K351" i="8"/>
  <c r="J351" i="8"/>
  <c r="I351" i="8"/>
  <c r="K350" i="8"/>
  <c r="J350" i="8"/>
  <c r="I350" i="8"/>
  <c r="L347" i="8"/>
  <c r="L346" i="8" s="1"/>
  <c r="K347" i="8"/>
  <c r="K346" i="8" s="1"/>
  <c r="K336" i="8" s="1"/>
  <c r="J347" i="8"/>
  <c r="J346" i="8" s="1"/>
  <c r="J336" i="8" s="1"/>
  <c r="I347" i="8"/>
  <c r="I346" i="8" s="1"/>
  <c r="I336" i="8" s="1"/>
  <c r="L343" i="8"/>
  <c r="K343" i="8"/>
  <c r="J343" i="8"/>
  <c r="I343" i="8"/>
  <c r="L340" i="8"/>
  <c r="K340" i="8"/>
  <c r="J340" i="8"/>
  <c r="I340" i="8"/>
  <c r="L338" i="8"/>
  <c r="L337" i="8" s="1"/>
  <c r="L336" i="8" s="1"/>
  <c r="K338" i="8"/>
  <c r="J338" i="8"/>
  <c r="I338" i="8"/>
  <c r="K337" i="8"/>
  <c r="J337" i="8"/>
  <c r="I337" i="8"/>
  <c r="L333" i="8"/>
  <c r="L332" i="8" s="1"/>
  <c r="K333" i="8"/>
  <c r="J333" i="8"/>
  <c r="I333" i="8"/>
  <c r="K332" i="8"/>
  <c r="J332" i="8"/>
  <c r="I332" i="8"/>
  <c r="L330" i="8"/>
  <c r="L329" i="8" s="1"/>
  <c r="K330" i="8"/>
  <c r="K329" i="8" s="1"/>
  <c r="J330" i="8"/>
  <c r="J329" i="8" s="1"/>
  <c r="I330" i="8"/>
  <c r="I329" i="8" s="1"/>
  <c r="L327" i="8"/>
  <c r="K327" i="8"/>
  <c r="J327" i="8"/>
  <c r="I327" i="8"/>
  <c r="L326" i="8"/>
  <c r="K326" i="8"/>
  <c r="J326" i="8"/>
  <c r="I326" i="8"/>
  <c r="L323" i="8"/>
  <c r="L322" i="8" s="1"/>
  <c r="K323" i="8"/>
  <c r="J323" i="8"/>
  <c r="I323" i="8"/>
  <c r="K322" i="8"/>
  <c r="J322" i="8"/>
  <c r="I322" i="8"/>
  <c r="L319" i="8"/>
  <c r="L318" i="8" s="1"/>
  <c r="K319" i="8"/>
  <c r="K318" i="8" s="1"/>
  <c r="J319" i="8"/>
  <c r="J318" i="8" s="1"/>
  <c r="I319" i="8"/>
  <c r="I318" i="8" s="1"/>
  <c r="L315" i="8"/>
  <c r="K315" i="8"/>
  <c r="J315" i="8"/>
  <c r="I315" i="8"/>
  <c r="L314" i="8"/>
  <c r="K314" i="8"/>
  <c r="J314" i="8"/>
  <c r="I314" i="8"/>
  <c r="L311" i="8"/>
  <c r="K311" i="8"/>
  <c r="J311" i="8"/>
  <c r="I311" i="8"/>
  <c r="L308" i="8"/>
  <c r="K308" i="8"/>
  <c r="J308" i="8"/>
  <c r="I308" i="8"/>
  <c r="L306" i="8"/>
  <c r="L305" i="8" s="1"/>
  <c r="K306" i="8"/>
  <c r="K305" i="8" s="1"/>
  <c r="J306" i="8"/>
  <c r="J305" i="8" s="1"/>
  <c r="I306" i="8"/>
  <c r="I305" i="8" s="1"/>
  <c r="L300" i="8"/>
  <c r="L299" i="8" s="1"/>
  <c r="K300" i="8"/>
  <c r="J300" i="8"/>
  <c r="I300" i="8"/>
  <c r="K299" i="8"/>
  <c r="J299" i="8"/>
  <c r="I299" i="8"/>
  <c r="L297" i="8"/>
  <c r="L296" i="8" s="1"/>
  <c r="K297" i="8"/>
  <c r="K296" i="8" s="1"/>
  <c r="J297" i="8"/>
  <c r="J296" i="8" s="1"/>
  <c r="I297" i="8"/>
  <c r="I296" i="8" s="1"/>
  <c r="L294" i="8"/>
  <c r="K294" i="8"/>
  <c r="J294" i="8"/>
  <c r="I294" i="8"/>
  <c r="L293" i="8"/>
  <c r="K293" i="8"/>
  <c r="J293" i="8"/>
  <c r="I293" i="8"/>
  <c r="L290" i="8"/>
  <c r="L289" i="8" s="1"/>
  <c r="K290" i="8"/>
  <c r="J290" i="8"/>
  <c r="I290" i="8"/>
  <c r="K289" i="8"/>
  <c r="J289" i="8"/>
  <c r="I289" i="8"/>
  <c r="L286" i="8"/>
  <c r="L285" i="8" s="1"/>
  <c r="K286" i="8"/>
  <c r="K285" i="8" s="1"/>
  <c r="J286" i="8"/>
  <c r="J285" i="8" s="1"/>
  <c r="I286" i="8"/>
  <c r="I285" i="8" s="1"/>
  <c r="L282" i="8"/>
  <c r="K282" i="8"/>
  <c r="J282" i="8"/>
  <c r="I282" i="8"/>
  <c r="L281" i="8"/>
  <c r="K281" i="8"/>
  <c r="J281" i="8"/>
  <c r="I281" i="8"/>
  <c r="L278" i="8"/>
  <c r="K278" i="8"/>
  <c r="J278" i="8"/>
  <c r="I278" i="8"/>
  <c r="L275" i="8"/>
  <c r="K275" i="8"/>
  <c r="J275" i="8"/>
  <c r="I275" i="8"/>
  <c r="L273" i="8"/>
  <c r="L272" i="8" s="1"/>
  <c r="K273" i="8"/>
  <c r="K272" i="8" s="1"/>
  <c r="J273" i="8"/>
  <c r="J272" i="8" s="1"/>
  <c r="I273" i="8"/>
  <c r="I272" i="8" s="1"/>
  <c r="L268" i="8"/>
  <c r="L267" i="8" s="1"/>
  <c r="K268" i="8"/>
  <c r="K267" i="8" s="1"/>
  <c r="J268" i="8"/>
  <c r="J267" i="8" s="1"/>
  <c r="I268" i="8"/>
  <c r="I267" i="8" s="1"/>
  <c r="L265" i="8"/>
  <c r="K265" i="8"/>
  <c r="J265" i="8"/>
  <c r="I265" i="8"/>
  <c r="L264" i="8"/>
  <c r="K264" i="8"/>
  <c r="J264" i="8"/>
  <c r="I264" i="8"/>
  <c r="L262" i="8"/>
  <c r="L261" i="8" s="1"/>
  <c r="K262" i="8"/>
  <c r="J262" i="8"/>
  <c r="I262" i="8"/>
  <c r="K261" i="8"/>
  <c r="J261" i="8"/>
  <c r="I261" i="8"/>
  <c r="L258" i="8"/>
  <c r="L257" i="8" s="1"/>
  <c r="K258" i="8"/>
  <c r="K257" i="8" s="1"/>
  <c r="J258" i="8"/>
  <c r="J257" i="8" s="1"/>
  <c r="I258" i="8"/>
  <c r="I257" i="8" s="1"/>
  <c r="L254" i="8"/>
  <c r="K254" i="8"/>
  <c r="J254" i="8"/>
  <c r="I254" i="8"/>
  <c r="L253" i="8"/>
  <c r="K253" i="8"/>
  <c r="J253" i="8"/>
  <c r="I253" i="8"/>
  <c r="L250" i="8"/>
  <c r="L249" i="8" s="1"/>
  <c r="K250" i="8"/>
  <c r="J250" i="8"/>
  <c r="I250" i="8"/>
  <c r="K249" i="8"/>
  <c r="J249" i="8"/>
  <c r="I249" i="8"/>
  <c r="L246" i="8"/>
  <c r="K246" i="8"/>
  <c r="J246" i="8"/>
  <c r="I246" i="8"/>
  <c r="L243" i="8"/>
  <c r="K243" i="8"/>
  <c r="J243" i="8"/>
  <c r="I243" i="8"/>
  <c r="L241" i="8"/>
  <c r="K241" i="8"/>
  <c r="J241" i="8"/>
  <c r="I241" i="8"/>
  <c r="L240" i="8"/>
  <c r="L239" i="8" s="1"/>
  <c r="K240" i="8"/>
  <c r="J240" i="8"/>
  <c r="I240" i="8"/>
  <c r="L234" i="8"/>
  <c r="L233" i="8" s="1"/>
  <c r="L232" i="8" s="1"/>
  <c r="K234" i="8"/>
  <c r="K233" i="8" s="1"/>
  <c r="K232" i="8" s="1"/>
  <c r="J234" i="8"/>
  <c r="J233" i="8" s="1"/>
  <c r="J232" i="8" s="1"/>
  <c r="I234" i="8"/>
  <c r="I233" i="8" s="1"/>
  <c r="I232" i="8" s="1"/>
  <c r="L230" i="8"/>
  <c r="L229" i="8" s="1"/>
  <c r="L228" i="8" s="1"/>
  <c r="K230" i="8"/>
  <c r="K229" i="8" s="1"/>
  <c r="K228" i="8" s="1"/>
  <c r="J230" i="8"/>
  <c r="J229" i="8" s="1"/>
  <c r="J228" i="8" s="1"/>
  <c r="I230" i="8"/>
  <c r="I229" i="8" s="1"/>
  <c r="I228" i="8" s="1"/>
  <c r="L221" i="8"/>
  <c r="L220" i="8" s="1"/>
  <c r="K221" i="8"/>
  <c r="K220" i="8" s="1"/>
  <c r="J221" i="8"/>
  <c r="J220" i="8" s="1"/>
  <c r="I221" i="8"/>
  <c r="I220" i="8" s="1"/>
  <c r="L218" i="8"/>
  <c r="K218" i="8"/>
  <c r="J218" i="8"/>
  <c r="I218" i="8"/>
  <c r="L217" i="8"/>
  <c r="K217" i="8"/>
  <c r="J217" i="8"/>
  <c r="J216" i="8" s="1"/>
  <c r="I217" i="8"/>
  <c r="I216" i="8" s="1"/>
  <c r="L211" i="8"/>
  <c r="K211" i="8"/>
  <c r="J211" i="8"/>
  <c r="I211" i="8"/>
  <c r="L210" i="8"/>
  <c r="L209" i="8" s="1"/>
  <c r="K210" i="8"/>
  <c r="K209" i="8" s="1"/>
  <c r="J210" i="8"/>
  <c r="J209" i="8" s="1"/>
  <c r="I210" i="8"/>
  <c r="I209" i="8" s="1"/>
  <c r="L207" i="8"/>
  <c r="K207" i="8"/>
  <c r="J207" i="8"/>
  <c r="I207" i="8"/>
  <c r="L206" i="8"/>
  <c r="K206" i="8"/>
  <c r="J206" i="8"/>
  <c r="I206" i="8"/>
  <c r="L202" i="8"/>
  <c r="L201" i="8" s="1"/>
  <c r="K202" i="8"/>
  <c r="J202" i="8"/>
  <c r="I202" i="8"/>
  <c r="K201" i="8"/>
  <c r="J201" i="8"/>
  <c r="I201" i="8"/>
  <c r="L196" i="8"/>
  <c r="L195" i="8" s="1"/>
  <c r="K196" i="8"/>
  <c r="K195" i="8" s="1"/>
  <c r="K186" i="8" s="1"/>
  <c r="J196" i="8"/>
  <c r="J195" i="8" s="1"/>
  <c r="I196" i="8"/>
  <c r="I195" i="8" s="1"/>
  <c r="I186" i="8" s="1"/>
  <c r="L191" i="8"/>
  <c r="K191" i="8"/>
  <c r="J191" i="8"/>
  <c r="I191" i="8"/>
  <c r="L190" i="8"/>
  <c r="K190" i="8"/>
  <c r="J190" i="8"/>
  <c r="I190" i="8"/>
  <c r="L188" i="8"/>
  <c r="L187" i="8" s="1"/>
  <c r="L186" i="8" s="1"/>
  <c r="K188" i="8"/>
  <c r="J188" i="8"/>
  <c r="I188" i="8"/>
  <c r="K187" i="8"/>
  <c r="J187" i="8"/>
  <c r="I187" i="8"/>
  <c r="L180" i="8"/>
  <c r="L179" i="8" s="1"/>
  <c r="K180" i="8"/>
  <c r="K179" i="8" s="1"/>
  <c r="J180" i="8"/>
  <c r="J179" i="8" s="1"/>
  <c r="I180" i="8"/>
  <c r="I179" i="8" s="1"/>
  <c r="L175" i="8"/>
  <c r="K175" i="8"/>
  <c r="J175" i="8"/>
  <c r="I175" i="8"/>
  <c r="L174" i="8"/>
  <c r="L173" i="8" s="1"/>
  <c r="K174" i="8"/>
  <c r="J174" i="8"/>
  <c r="I174" i="8"/>
  <c r="L171" i="8"/>
  <c r="K171" i="8"/>
  <c r="J171" i="8"/>
  <c r="I171" i="8"/>
  <c r="L170" i="8"/>
  <c r="L169" i="8" s="1"/>
  <c r="L168" i="8" s="1"/>
  <c r="K170" i="8"/>
  <c r="K169" i="8" s="1"/>
  <c r="J170" i="8"/>
  <c r="J169" i="8" s="1"/>
  <c r="I170" i="8"/>
  <c r="I169" i="8" s="1"/>
  <c r="L166" i="8"/>
  <c r="L165" i="8" s="1"/>
  <c r="K166" i="8"/>
  <c r="K165" i="8" s="1"/>
  <c r="J166" i="8"/>
  <c r="J165" i="8" s="1"/>
  <c r="I166" i="8"/>
  <c r="I165" i="8" s="1"/>
  <c r="L161" i="8"/>
  <c r="K161" i="8"/>
  <c r="J161" i="8"/>
  <c r="I161" i="8"/>
  <c r="L160" i="8"/>
  <c r="L159" i="8" s="1"/>
  <c r="L158" i="8" s="1"/>
  <c r="K160" i="8"/>
  <c r="K159" i="8" s="1"/>
  <c r="K158" i="8" s="1"/>
  <c r="J160" i="8"/>
  <c r="J159" i="8" s="1"/>
  <c r="J158" i="8" s="1"/>
  <c r="I160" i="8"/>
  <c r="I159" i="8" s="1"/>
  <c r="I158" i="8" s="1"/>
  <c r="L155" i="8"/>
  <c r="L154" i="8" s="1"/>
  <c r="L153" i="8" s="1"/>
  <c r="K155" i="8"/>
  <c r="K154" i="8" s="1"/>
  <c r="K153" i="8" s="1"/>
  <c r="J155" i="8"/>
  <c r="J154" i="8" s="1"/>
  <c r="J153" i="8" s="1"/>
  <c r="I155" i="8"/>
  <c r="I154" i="8" s="1"/>
  <c r="I153" i="8" s="1"/>
  <c r="L151" i="8"/>
  <c r="L150" i="8" s="1"/>
  <c r="K151" i="8"/>
  <c r="K150" i="8" s="1"/>
  <c r="J151" i="8"/>
  <c r="J150" i="8" s="1"/>
  <c r="I151" i="8"/>
  <c r="I150" i="8" s="1"/>
  <c r="L147" i="8"/>
  <c r="K147" i="8"/>
  <c r="J147" i="8"/>
  <c r="I147" i="8"/>
  <c r="L146" i="8"/>
  <c r="L145" i="8" s="1"/>
  <c r="K146" i="8"/>
  <c r="K145" i="8" s="1"/>
  <c r="J146" i="8"/>
  <c r="J145" i="8" s="1"/>
  <c r="I146" i="8"/>
  <c r="I145" i="8" s="1"/>
  <c r="L142" i="8"/>
  <c r="K142" i="8"/>
  <c r="J142" i="8"/>
  <c r="I142" i="8"/>
  <c r="L141" i="8"/>
  <c r="L140" i="8" s="1"/>
  <c r="L139" i="8" s="1"/>
  <c r="K141" i="8"/>
  <c r="K140" i="8" s="1"/>
  <c r="K139" i="8" s="1"/>
  <c r="J141" i="8"/>
  <c r="J140" i="8" s="1"/>
  <c r="J139" i="8" s="1"/>
  <c r="I141" i="8"/>
  <c r="I140" i="8" s="1"/>
  <c r="I139" i="8" s="1"/>
  <c r="L137" i="8"/>
  <c r="L136" i="8" s="1"/>
  <c r="L135" i="8" s="1"/>
  <c r="K137" i="8"/>
  <c r="K136" i="8" s="1"/>
  <c r="K135" i="8" s="1"/>
  <c r="J137" i="8"/>
  <c r="J136" i="8" s="1"/>
  <c r="J135" i="8" s="1"/>
  <c r="I137" i="8"/>
  <c r="I136" i="8" s="1"/>
  <c r="I135" i="8" s="1"/>
  <c r="L133" i="8"/>
  <c r="L132" i="8" s="1"/>
  <c r="L131" i="8" s="1"/>
  <c r="K133" i="8"/>
  <c r="K132" i="8" s="1"/>
  <c r="K131" i="8" s="1"/>
  <c r="J133" i="8"/>
  <c r="J132" i="8" s="1"/>
  <c r="J131" i="8" s="1"/>
  <c r="I133" i="8"/>
  <c r="I132" i="8" s="1"/>
  <c r="I131" i="8" s="1"/>
  <c r="L129" i="8"/>
  <c r="L128" i="8" s="1"/>
  <c r="L127" i="8" s="1"/>
  <c r="K129" i="8"/>
  <c r="K128" i="8" s="1"/>
  <c r="K127" i="8" s="1"/>
  <c r="J129" i="8"/>
  <c r="J128" i="8" s="1"/>
  <c r="J127" i="8" s="1"/>
  <c r="I129" i="8"/>
  <c r="I128" i="8" s="1"/>
  <c r="I127" i="8" s="1"/>
  <c r="L125" i="8"/>
  <c r="L124" i="8" s="1"/>
  <c r="L123" i="8" s="1"/>
  <c r="K125" i="8"/>
  <c r="K124" i="8" s="1"/>
  <c r="K123" i="8" s="1"/>
  <c r="J125" i="8"/>
  <c r="J124" i="8" s="1"/>
  <c r="J123" i="8" s="1"/>
  <c r="I125" i="8"/>
  <c r="I124" i="8" s="1"/>
  <c r="I123" i="8" s="1"/>
  <c r="L121" i="8"/>
  <c r="L120" i="8" s="1"/>
  <c r="L119" i="8" s="1"/>
  <c r="K121" i="8"/>
  <c r="K120" i="8" s="1"/>
  <c r="K119" i="8" s="1"/>
  <c r="J121" i="8"/>
  <c r="J120" i="8" s="1"/>
  <c r="J119" i="8" s="1"/>
  <c r="I121" i="8"/>
  <c r="I120" i="8" s="1"/>
  <c r="I119" i="8" s="1"/>
  <c r="L116" i="8"/>
  <c r="L115" i="8" s="1"/>
  <c r="L114" i="8" s="1"/>
  <c r="L113" i="8" s="1"/>
  <c r="K116" i="8"/>
  <c r="K115" i="8" s="1"/>
  <c r="K114" i="8" s="1"/>
  <c r="K113" i="8" s="1"/>
  <c r="J116" i="8"/>
  <c r="J115" i="8" s="1"/>
  <c r="J114" i="8" s="1"/>
  <c r="I116" i="8"/>
  <c r="I115" i="8" s="1"/>
  <c r="I114" i="8" s="1"/>
  <c r="I113" i="8" s="1"/>
  <c r="L110" i="8"/>
  <c r="L109" i="8" s="1"/>
  <c r="K110" i="8"/>
  <c r="J110" i="8"/>
  <c r="I110" i="8"/>
  <c r="K109" i="8"/>
  <c r="J109" i="8"/>
  <c r="I109" i="8"/>
  <c r="L106" i="8"/>
  <c r="L105" i="8" s="1"/>
  <c r="K106" i="8"/>
  <c r="K105" i="8" s="1"/>
  <c r="K104" i="8" s="1"/>
  <c r="J106" i="8"/>
  <c r="J105" i="8" s="1"/>
  <c r="J104" i="8" s="1"/>
  <c r="I106" i="8"/>
  <c r="I105" i="8" s="1"/>
  <c r="I104" i="8" s="1"/>
  <c r="L101" i="8"/>
  <c r="L100" i="8" s="1"/>
  <c r="L99" i="8" s="1"/>
  <c r="K101" i="8"/>
  <c r="K100" i="8" s="1"/>
  <c r="K99" i="8" s="1"/>
  <c r="J101" i="8"/>
  <c r="J100" i="8" s="1"/>
  <c r="J99" i="8" s="1"/>
  <c r="I101" i="8"/>
  <c r="I100" i="8" s="1"/>
  <c r="I99" i="8" s="1"/>
  <c r="L96" i="8"/>
  <c r="L95" i="8" s="1"/>
  <c r="L94" i="8" s="1"/>
  <c r="K96" i="8"/>
  <c r="K95" i="8" s="1"/>
  <c r="K94" i="8" s="1"/>
  <c r="J96" i="8"/>
  <c r="J95" i="8" s="1"/>
  <c r="J94" i="8" s="1"/>
  <c r="I96" i="8"/>
  <c r="I95" i="8" s="1"/>
  <c r="I94" i="8" s="1"/>
  <c r="L89" i="8"/>
  <c r="L88" i="8" s="1"/>
  <c r="L87" i="8" s="1"/>
  <c r="L86" i="8" s="1"/>
  <c r="K89" i="8"/>
  <c r="J89" i="8"/>
  <c r="I89" i="8"/>
  <c r="K88" i="8"/>
  <c r="J88" i="8"/>
  <c r="I88" i="8"/>
  <c r="K87" i="8"/>
  <c r="K86" i="8" s="1"/>
  <c r="J87" i="8"/>
  <c r="J86" i="8" s="1"/>
  <c r="I87" i="8"/>
  <c r="I86" i="8" s="1"/>
  <c r="L84" i="8"/>
  <c r="K84" i="8"/>
  <c r="J84" i="8"/>
  <c r="I84" i="8"/>
  <c r="L83" i="8"/>
  <c r="L82" i="8" s="1"/>
  <c r="K83" i="8"/>
  <c r="K82" i="8" s="1"/>
  <c r="J83" i="8"/>
  <c r="J82" i="8" s="1"/>
  <c r="I83" i="8"/>
  <c r="I82" i="8" s="1"/>
  <c r="L78" i="8"/>
  <c r="K78" i="8"/>
  <c r="J78" i="8"/>
  <c r="I78" i="8"/>
  <c r="L77" i="8"/>
  <c r="K77" i="8"/>
  <c r="J77" i="8"/>
  <c r="I77" i="8"/>
  <c r="L73" i="8"/>
  <c r="L72" i="8" s="1"/>
  <c r="K73" i="8"/>
  <c r="J73" i="8"/>
  <c r="I73" i="8"/>
  <c r="K72" i="8"/>
  <c r="J72" i="8"/>
  <c r="I72" i="8"/>
  <c r="L68" i="8"/>
  <c r="L67" i="8" s="1"/>
  <c r="K68" i="8"/>
  <c r="K67" i="8" s="1"/>
  <c r="K66" i="8" s="1"/>
  <c r="J68" i="8"/>
  <c r="J67" i="8" s="1"/>
  <c r="J66" i="8" s="1"/>
  <c r="I68" i="8"/>
  <c r="I67" i="8" s="1"/>
  <c r="I66" i="8" s="1"/>
  <c r="L49" i="8"/>
  <c r="L48" i="8" s="1"/>
  <c r="L47" i="8" s="1"/>
  <c r="L46" i="8" s="1"/>
  <c r="K49" i="8"/>
  <c r="J49" i="8"/>
  <c r="I49" i="8"/>
  <c r="K48" i="8"/>
  <c r="J48" i="8"/>
  <c r="I48" i="8"/>
  <c r="K47" i="8"/>
  <c r="K46" i="8" s="1"/>
  <c r="J47" i="8"/>
  <c r="J46" i="8" s="1"/>
  <c r="I47" i="8"/>
  <c r="I46" i="8" s="1"/>
  <c r="L44" i="8"/>
  <c r="K44" i="8"/>
  <c r="J44" i="8"/>
  <c r="I44" i="8"/>
  <c r="L43" i="8"/>
  <c r="L42" i="8" s="1"/>
  <c r="K43" i="8"/>
  <c r="K42" i="8" s="1"/>
  <c r="J43" i="8"/>
  <c r="J42" i="8" s="1"/>
  <c r="I43" i="8"/>
  <c r="I42" i="8" s="1"/>
  <c r="L40" i="8"/>
  <c r="K40" i="8"/>
  <c r="J40" i="8"/>
  <c r="I40" i="8"/>
  <c r="L38" i="8"/>
  <c r="L37" i="8" s="1"/>
  <c r="L36" i="8" s="1"/>
  <c r="K38" i="8"/>
  <c r="K37" i="8" s="1"/>
  <c r="K36" i="8" s="1"/>
  <c r="J38" i="8"/>
  <c r="J37" i="8" s="1"/>
  <c r="J36" i="8" s="1"/>
  <c r="J35" i="8" s="1"/>
  <c r="I38" i="8"/>
  <c r="I37" i="8" s="1"/>
  <c r="I36" i="8" s="1"/>
  <c r="I35" i="8" s="1"/>
  <c r="L365" i="7"/>
  <c r="L364" i="7" s="1"/>
  <c r="K365" i="7"/>
  <c r="K364" i="7" s="1"/>
  <c r="J365" i="7"/>
  <c r="I365" i="7"/>
  <c r="J364" i="7"/>
  <c r="I364" i="7"/>
  <c r="L362" i="7"/>
  <c r="K362" i="7"/>
  <c r="J362" i="7"/>
  <c r="I362" i="7"/>
  <c r="L361" i="7"/>
  <c r="K361" i="7"/>
  <c r="J361" i="7"/>
  <c r="I361" i="7"/>
  <c r="L359" i="7"/>
  <c r="L358" i="7" s="1"/>
  <c r="K359" i="7"/>
  <c r="K358" i="7" s="1"/>
  <c r="J359" i="7"/>
  <c r="J358" i="7" s="1"/>
  <c r="I359" i="7"/>
  <c r="I358" i="7" s="1"/>
  <c r="L355" i="7"/>
  <c r="L354" i="7" s="1"/>
  <c r="K355" i="7"/>
  <c r="K354" i="7" s="1"/>
  <c r="J355" i="7"/>
  <c r="I355" i="7"/>
  <c r="J354" i="7"/>
  <c r="I354" i="7"/>
  <c r="L351" i="7"/>
  <c r="K351" i="7"/>
  <c r="J351" i="7"/>
  <c r="I351" i="7"/>
  <c r="L350" i="7"/>
  <c r="K350" i="7"/>
  <c r="J350" i="7"/>
  <c r="I350" i="7"/>
  <c r="L347" i="7"/>
  <c r="L346" i="7" s="1"/>
  <c r="K347" i="7"/>
  <c r="K346" i="7" s="1"/>
  <c r="J347" i="7"/>
  <c r="J346" i="7" s="1"/>
  <c r="J336" i="7" s="1"/>
  <c r="I347" i="7"/>
  <c r="I346" i="7" s="1"/>
  <c r="I336" i="7" s="1"/>
  <c r="L343" i="7"/>
  <c r="K343" i="7"/>
  <c r="J343" i="7"/>
  <c r="I343" i="7"/>
  <c r="L340" i="7"/>
  <c r="K340" i="7"/>
  <c r="J340" i="7"/>
  <c r="I340" i="7"/>
  <c r="L338" i="7"/>
  <c r="K338" i="7"/>
  <c r="J338" i="7"/>
  <c r="I338" i="7"/>
  <c r="L337" i="7"/>
  <c r="K337" i="7"/>
  <c r="J337" i="7"/>
  <c r="I337" i="7"/>
  <c r="L333" i="7"/>
  <c r="K333" i="7"/>
  <c r="J333" i="7"/>
  <c r="I333" i="7"/>
  <c r="L332" i="7"/>
  <c r="K332" i="7"/>
  <c r="J332" i="7"/>
  <c r="I332" i="7"/>
  <c r="L330" i="7"/>
  <c r="L329" i="7" s="1"/>
  <c r="K330" i="7"/>
  <c r="K329" i="7" s="1"/>
  <c r="J330" i="7"/>
  <c r="J329" i="7" s="1"/>
  <c r="I330" i="7"/>
  <c r="I329" i="7" s="1"/>
  <c r="L327" i="7"/>
  <c r="L326" i="7" s="1"/>
  <c r="K327" i="7"/>
  <c r="K326" i="7" s="1"/>
  <c r="J327" i="7"/>
  <c r="I327" i="7"/>
  <c r="J326" i="7"/>
  <c r="I326" i="7"/>
  <c r="L323" i="7"/>
  <c r="K323" i="7"/>
  <c r="J323" i="7"/>
  <c r="I323" i="7"/>
  <c r="L322" i="7"/>
  <c r="K322" i="7"/>
  <c r="J322" i="7"/>
  <c r="I322" i="7"/>
  <c r="L319" i="7"/>
  <c r="L318" i="7" s="1"/>
  <c r="K319" i="7"/>
  <c r="K318" i="7" s="1"/>
  <c r="J319" i="7"/>
  <c r="J318" i="7" s="1"/>
  <c r="I319" i="7"/>
  <c r="I318" i="7" s="1"/>
  <c r="L315" i="7"/>
  <c r="L314" i="7" s="1"/>
  <c r="K315" i="7"/>
  <c r="K314" i="7" s="1"/>
  <c r="J315" i="7"/>
  <c r="I315" i="7"/>
  <c r="J314" i="7"/>
  <c r="I314" i="7"/>
  <c r="L311" i="7"/>
  <c r="K311" i="7"/>
  <c r="J311" i="7"/>
  <c r="I311" i="7"/>
  <c r="L308" i="7"/>
  <c r="K308" i="7"/>
  <c r="J308" i="7"/>
  <c r="I308" i="7"/>
  <c r="L306" i="7"/>
  <c r="L305" i="7" s="1"/>
  <c r="K306" i="7"/>
  <c r="K305" i="7" s="1"/>
  <c r="J306" i="7"/>
  <c r="J305" i="7" s="1"/>
  <c r="J304" i="7" s="1"/>
  <c r="I306" i="7"/>
  <c r="I305" i="7" s="1"/>
  <c r="L300" i="7"/>
  <c r="K300" i="7"/>
  <c r="J300" i="7"/>
  <c r="I300" i="7"/>
  <c r="L299" i="7"/>
  <c r="K299" i="7"/>
  <c r="J299" i="7"/>
  <c r="I299" i="7"/>
  <c r="L297" i="7"/>
  <c r="L296" i="7" s="1"/>
  <c r="K297" i="7"/>
  <c r="K296" i="7" s="1"/>
  <c r="J297" i="7"/>
  <c r="J296" i="7" s="1"/>
  <c r="I297" i="7"/>
  <c r="I296" i="7" s="1"/>
  <c r="L294" i="7"/>
  <c r="L293" i="7" s="1"/>
  <c r="K294" i="7"/>
  <c r="K293" i="7" s="1"/>
  <c r="J294" i="7"/>
  <c r="I294" i="7"/>
  <c r="J293" i="7"/>
  <c r="I293" i="7"/>
  <c r="L290" i="7"/>
  <c r="K290" i="7"/>
  <c r="J290" i="7"/>
  <c r="I290" i="7"/>
  <c r="L289" i="7"/>
  <c r="K289" i="7"/>
  <c r="J289" i="7"/>
  <c r="I289" i="7"/>
  <c r="L286" i="7"/>
  <c r="L285" i="7" s="1"/>
  <c r="K286" i="7"/>
  <c r="K285" i="7" s="1"/>
  <c r="J286" i="7"/>
  <c r="J285" i="7" s="1"/>
  <c r="I286" i="7"/>
  <c r="I285" i="7" s="1"/>
  <c r="L282" i="7"/>
  <c r="L281" i="7" s="1"/>
  <c r="K282" i="7"/>
  <c r="K281" i="7" s="1"/>
  <c r="J282" i="7"/>
  <c r="I282" i="7"/>
  <c r="J281" i="7"/>
  <c r="I281" i="7"/>
  <c r="L278" i="7"/>
  <c r="K278" i="7"/>
  <c r="J278" i="7"/>
  <c r="I278" i="7"/>
  <c r="L275" i="7"/>
  <c r="K275" i="7"/>
  <c r="J275" i="7"/>
  <c r="I275" i="7"/>
  <c r="L273" i="7"/>
  <c r="L272" i="7" s="1"/>
  <c r="K273" i="7"/>
  <c r="K272" i="7" s="1"/>
  <c r="J273" i="7"/>
  <c r="J272" i="7" s="1"/>
  <c r="J271" i="7" s="1"/>
  <c r="I273" i="7"/>
  <c r="I272" i="7" s="1"/>
  <c r="L268" i="7"/>
  <c r="L267" i="7" s="1"/>
  <c r="K268" i="7"/>
  <c r="K267" i="7" s="1"/>
  <c r="J268" i="7"/>
  <c r="J267" i="7" s="1"/>
  <c r="I268" i="7"/>
  <c r="I267" i="7" s="1"/>
  <c r="L265" i="7"/>
  <c r="L264" i="7" s="1"/>
  <c r="K265" i="7"/>
  <c r="K264" i="7" s="1"/>
  <c r="J265" i="7"/>
  <c r="I265" i="7"/>
  <c r="J264" i="7"/>
  <c r="I264" i="7"/>
  <c r="L262" i="7"/>
  <c r="K262" i="7"/>
  <c r="J262" i="7"/>
  <c r="I262" i="7"/>
  <c r="L261" i="7"/>
  <c r="K261" i="7"/>
  <c r="J261" i="7"/>
  <c r="I261" i="7"/>
  <c r="L258" i="7"/>
  <c r="L257" i="7" s="1"/>
  <c r="K258" i="7"/>
  <c r="K257" i="7" s="1"/>
  <c r="J258" i="7"/>
  <c r="J257" i="7" s="1"/>
  <c r="I258" i="7"/>
  <c r="I257" i="7" s="1"/>
  <c r="L254" i="7"/>
  <c r="L253" i="7" s="1"/>
  <c r="K254" i="7"/>
  <c r="K253" i="7" s="1"/>
  <c r="J254" i="7"/>
  <c r="I254" i="7"/>
  <c r="J253" i="7"/>
  <c r="I253" i="7"/>
  <c r="L250" i="7"/>
  <c r="K250" i="7"/>
  <c r="J250" i="7"/>
  <c r="I250" i="7"/>
  <c r="L249" i="7"/>
  <c r="K249" i="7"/>
  <c r="J249" i="7"/>
  <c r="I249" i="7"/>
  <c r="L246" i="7"/>
  <c r="K246" i="7"/>
  <c r="J246" i="7"/>
  <c r="I246" i="7"/>
  <c r="L243" i="7"/>
  <c r="K243" i="7"/>
  <c r="J243" i="7"/>
  <c r="I243" i="7"/>
  <c r="L241" i="7"/>
  <c r="L240" i="7" s="1"/>
  <c r="K241" i="7"/>
  <c r="K240" i="7" s="1"/>
  <c r="J241" i="7"/>
  <c r="I241" i="7"/>
  <c r="J240" i="7"/>
  <c r="I240" i="7"/>
  <c r="L234" i="7"/>
  <c r="L233" i="7" s="1"/>
  <c r="L232" i="7" s="1"/>
  <c r="K234" i="7"/>
  <c r="K233" i="7" s="1"/>
  <c r="K232" i="7" s="1"/>
  <c r="J234" i="7"/>
  <c r="J233" i="7" s="1"/>
  <c r="J232" i="7" s="1"/>
  <c r="I234" i="7"/>
  <c r="I233" i="7" s="1"/>
  <c r="I232" i="7" s="1"/>
  <c r="L230" i="7"/>
  <c r="L229" i="7" s="1"/>
  <c r="L228" i="7" s="1"/>
  <c r="K230" i="7"/>
  <c r="K229" i="7" s="1"/>
  <c r="K228" i="7" s="1"/>
  <c r="J230" i="7"/>
  <c r="J229" i="7" s="1"/>
  <c r="J228" i="7" s="1"/>
  <c r="I230" i="7"/>
  <c r="I229" i="7" s="1"/>
  <c r="I228" i="7" s="1"/>
  <c r="L221" i="7"/>
  <c r="L220" i="7" s="1"/>
  <c r="K221" i="7"/>
  <c r="K220" i="7" s="1"/>
  <c r="J221" i="7"/>
  <c r="J220" i="7" s="1"/>
  <c r="I221" i="7"/>
  <c r="I220" i="7" s="1"/>
  <c r="L218" i="7"/>
  <c r="L217" i="7" s="1"/>
  <c r="K218" i="7"/>
  <c r="K217" i="7" s="1"/>
  <c r="K216" i="7" s="1"/>
  <c r="J218" i="7"/>
  <c r="I218" i="7"/>
  <c r="J217" i="7"/>
  <c r="J216" i="7" s="1"/>
  <c r="I217" i="7"/>
  <c r="I216" i="7" s="1"/>
  <c r="L211" i="7"/>
  <c r="L210" i="7" s="1"/>
  <c r="L209" i="7" s="1"/>
  <c r="K211" i="7"/>
  <c r="K210" i="7" s="1"/>
  <c r="K209" i="7" s="1"/>
  <c r="J211" i="7"/>
  <c r="I211" i="7"/>
  <c r="J210" i="7"/>
  <c r="J209" i="7" s="1"/>
  <c r="I210" i="7"/>
  <c r="I209" i="7" s="1"/>
  <c r="L207" i="7"/>
  <c r="L206" i="7" s="1"/>
  <c r="K207" i="7"/>
  <c r="K206" i="7" s="1"/>
  <c r="J207" i="7"/>
  <c r="I207" i="7"/>
  <c r="J206" i="7"/>
  <c r="I206" i="7"/>
  <c r="L202" i="7"/>
  <c r="K202" i="7"/>
  <c r="J202" i="7"/>
  <c r="I202" i="7"/>
  <c r="L201" i="7"/>
  <c r="K201" i="7"/>
  <c r="J201" i="7"/>
  <c r="I201" i="7"/>
  <c r="L196" i="7"/>
  <c r="L195" i="7" s="1"/>
  <c r="K196" i="7"/>
  <c r="K195" i="7" s="1"/>
  <c r="J196" i="7"/>
  <c r="J195" i="7" s="1"/>
  <c r="I196" i="7"/>
  <c r="I195" i="7" s="1"/>
  <c r="L191" i="7"/>
  <c r="L190" i="7" s="1"/>
  <c r="K191" i="7"/>
  <c r="K190" i="7" s="1"/>
  <c r="J191" i="7"/>
  <c r="J190" i="7" s="1"/>
  <c r="I191" i="7"/>
  <c r="I190" i="7"/>
  <c r="L188" i="7"/>
  <c r="K188" i="7"/>
  <c r="J188" i="7"/>
  <c r="I188" i="7"/>
  <c r="L187" i="7"/>
  <c r="L186" i="7" s="1"/>
  <c r="K187" i="7"/>
  <c r="K186" i="7" s="1"/>
  <c r="K185" i="7" s="1"/>
  <c r="J187" i="7"/>
  <c r="I187" i="7"/>
  <c r="L180" i="7"/>
  <c r="L179" i="7" s="1"/>
  <c r="K180" i="7"/>
  <c r="K179" i="7" s="1"/>
  <c r="J180" i="7"/>
  <c r="J179" i="7" s="1"/>
  <c r="I180" i="7"/>
  <c r="I179" i="7" s="1"/>
  <c r="L175" i="7"/>
  <c r="L174" i="7" s="1"/>
  <c r="K175" i="7"/>
  <c r="K174" i="7" s="1"/>
  <c r="J175" i="7"/>
  <c r="J174" i="7" s="1"/>
  <c r="J173" i="7" s="1"/>
  <c r="I175" i="7"/>
  <c r="I174" i="7" s="1"/>
  <c r="I173" i="7" s="1"/>
  <c r="L171" i="7"/>
  <c r="L170" i="7" s="1"/>
  <c r="L169" i="7" s="1"/>
  <c r="K171" i="7"/>
  <c r="K170" i="7" s="1"/>
  <c r="K169" i="7" s="1"/>
  <c r="J171" i="7"/>
  <c r="J170" i="7" s="1"/>
  <c r="J169" i="7" s="1"/>
  <c r="I171" i="7"/>
  <c r="I170" i="7" s="1"/>
  <c r="I169" i="7" s="1"/>
  <c r="L166" i="7"/>
  <c r="L165" i="7" s="1"/>
  <c r="K166" i="7"/>
  <c r="K165" i="7" s="1"/>
  <c r="J166" i="7"/>
  <c r="J165" i="7" s="1"/>
  <c r="I166" i="7"/>
  <c r="I165" i="7" s="1"/>
  <c r="L161" i="7"/>
  <c r="L160" i="7" s="1"/>
  <c r="K161" i="7"/>
  <c r="K160" i="7" s="1"/>
  <c r="J161" i="7"/>
  <c r="J160" i="7" s="1"/>
  <c r="J159" i="7" s="1"/>
  <c r="J158" i="7" s="1"/>
  <c r="I161" i="7"/>
  <c r="I160" i="7" s="1"/>
  <c r="L155" i="7"/>
  <c r="L154" i="7" s="1"/>
  <c r="L153" i="7" s="1"/>
  <c r="K155" i="7"/>
  <c r="K154" i="7" s="1"/>
  <c r="K153" i="7" s="1"/>
  <c r="J155" i="7"/>
  <c r="J154" i="7" s="1"/>
  <c r="J153" i="7" s="1"/>
  <c r="I155" i="7"/>
  <c r="I154" i="7" s="1"/>
  <c r="I153" i="7" s="1"/>
  <c r="L151" i="7"/>
  <c r="L150" i="7" s="1"/>
  <c r="K151" i="7"/>
  <c r="K150" i="7" s="1"/>
  <c r="J151" i="7"/>
  <c r="J150" i="7" s="1"/>
  <c r="I151" i="7"/>
  <c r="I150" i="7" s="1"/>
  <c r="L147" i="7"/>
  <c r="L146" i="7" s="1"/>
  <c r="L145" i="7" s="1"/>
  <c r="K147" i="7"/>
  <c r="K146" i="7" s="1"/>
  <c r="K145" i="7" s="1"/>
  <c r="J147" i="7"/>
  <c r="J146" i="7" s="1"/>
  <c r="J145" i="7" s="1"/>
  <c r="I147" i="7"/>
  <c r="I146" i="7" s="1"/>
  <c r="I145" i="7" s="1"/>
  <c r="L142" i="7"/>
  <c r="L141" i="7" s="1"/>
  <c r="L140" i="7" s="1"/>
  <c r="K142" i="7"/>
  <c r="K141" i="7" s="1"/>
  <c r="K140" i="7" s="1"/>
  <c r="J142" i="7"/>
  <c r="J141" i="7" s="1"/>
  <c r="J140" i="7" s="1"/>
  <c r="I142" i="7"/>
  <c r="I141" i="7" s="1"/>
  <c r="I140" i="7" s="1"/>
  <c r="L137" i="7"/>
  <c r="L136" i="7" s="1"/>
  <c r="L135" i="7" s="1"/>
  <c r="K137" i="7"/>
  <c r="K136" i="7" s="1"/>
  <c r="K135" i="7" s="1"/>
  <c r="J137" i="7"/>
  <c r="J136" i="7" s="1"/>
  <c r="J135" i="7" s="1"/>
  <c r="I137" i="7"/>
  <c r="I136" i="7" s="1"/>
  <c r="I135" i="7" s="1"/>
  <c r="L133" i="7"/>
  <c r="L132" i="7" s="1"/>
  <c r="L131" i="7" s="1"/>
  <c r="K133" i="7"/>
  <c r="K132" i="7" s="1"/>
  <c r="K131" i="7" s="1"/>
  <c r="J133" i="7"/>
  <c r="J132" i="7" s="1"/>
  <c r="J131" i="7" s="1"/>
  <c r="I133" i="7"/>
  <c r="I132" i="7" s="1"/>
  <c r="I131" i="7" s="1"/>
  <c r="L129" i="7"/>
  <c r="L128" i="7" s="1"/>
  <c r="L127" i="7" s="1"/>
  <c r="K129" i="7"/>
  <c r="K128" i="7" s="1"/>
  <c r="K127" i="7" s="1"/>
  <c r="J129" i="7"/>
  <c r="J128" i="7" s="1"/>
  <c r="J127" i="7" s="1"/>
  <c r="I129" i="7"/>
  <c r="I128" i="7" s="1"/>
  <c r="I127" i="7" s="1"/>
  <c r="L125" i="7"/>
  <c r="L124" i="7" s="1"/>
  <c r="L123" i="7" s="1"/>
  <c r="K125" i="7"/>
  <c r="K124" i="7" s="1"/>
  <c r="K123" i="7" s="1"/>
  <c r="J125" i="7"/>
  <c r="J124" i="7" s="1"/>
  <c r="J123" i="7" s="1"/>
  <c r="I125" i="7"/>
  <c r="I124" i="7" s="1"/>
  <c r="I123" i="7" s="1"/>
  <c r="L121" i="7"/>
  <c r="L120" i="7" s="1"/>
  <c r="L119" i="7" s="1"/>
  <c r="K121" i="7"/>
  <c r="K120" i="7" s="1"/>
  <c r="K119" i="7" s="1"/>
  <c r="J121" i="7"/>
  <c r="J120" i="7" s="1"/>
  <c r="J119" i="7" s="1"/>
  <c r="I121" i="7"/>
  <c r="I120" i="7" s="1"/>
  <c r="I119" i="7" s="1"/>
  <c r="L116" i="7"/>
  <c r="L115" i="7" s="1"/>
  <c r="L114" i="7" s="1"/>
  <c r="K116" i="7"/>
  <c r="K115" i="7" s="1"/>
  <c r="K114" i="7" s="1"/>
  <c r="J116" i="7"/>
  <c r="J115" i="7" s="1"/>
  <c r="J114" i="7" s="1"/>
  <c r="I116" i="7"/>
  <c r="I115" i="7" s="1"/>
  <c r="I114" i="7" s="1"/>
  <c r="L110" i="7"/>
  <c r="L109" i="7" s="1"/>
  <c r="K110" i="7"/>
  <c r="K109" i="7" s="1"/>
  <c r="J110" i="7"/>
  <c r="J109" i="7" s="1"/>
  <c r="I110" i="7"/>
  <c r="I109" i="7" s="1"/>
  <c r="L106" i="7"/>
  <c r="L105" i="7" s="1"/>
  <c r="K106" i="7"/>
  <c r="K105" i="7" s="1"/>
  <c r="J106" i="7"/>
  <c r="J105" i="7" s="1"/>
  <c r="I106" i="7"/>
  <c r="I105" i="7" s="1"/>
  <c r="L101" i="7"/>
  <c r="L100" i="7" s="1"/>
  <c r="L99" i="7" s="1"/>
  <c r="K101" i="7"/>
  <c r="K100" i="7" s="1"/>
  <c r="K99" i="7" s="1"/>
  <c r="J101" i="7"/>
  <c r="J100" i="7" s="1"/>
  <c r="J99" i="7" s="1"/>
  <c r="I101" i="7"/>
  <c r="I100" i="7" s="1"/>
  <c r="I99" i="7" s="1"/>
  <c r="L96" i="7"/>
  <c r="L95" i="7" s="1"/>
  <c r="L94" i="7" s="1"/>
  <c r="K96" i="7"/>
  <c r="K95" i="7" s="1"/>
  <c r="K94" i="7" s="1"/>
  <c r="J96" i="7"/>
  <c r="J95" i="7" s="1"/>
  <c r="J94" i="7" s="1"/>
  <c r="I96" i="7"/>
  <c r="I95" i="7" s="1"/>
  <c r="I94" i="7" s="1"/>
  <c r="L89" i="7"/>
  <c r="L88" i="7" s="1"/>
  <c r="L87" i="7" s="1"/>
  <c r="L86" i="7" s="1"/>
  <c r="K89" i="7"/>
  <c r="J89" i="7"/>
  <c r="I89" i="7"/>
  <c r="K88" i="7"/>
  <c r="K87" i="7" s="1"/>
  <c r="K86" i="7" s="1"/>
  <c r="J88" i="7"/>
  <c r="J87" i="7" s="1"/>
  <c r="J86" i="7" s="1"/>
  <c r="I88" i="7"/>
  <c r="I87" i="7" s="1"/>
  <c r="I86" i="7" s="1"/>
  <c r="L84" i="7"/>
  <c r="L83" i="7" s="1"/>
  <c r="L82" i="7" s="1"/>
  <c r="K84" i="7"/>
  <c r="K83" i="7" s="1"/>
  <c r="K82" i="7" s="1"/>
  <c r="J84" i="7"/>
  <c r="J83" i="7" s="1"/>
  <c r="J82" i="7" s="1"/>
  <c r="I84" i="7"/>
  <c r="I83" i="7" s="1"/>
  <c r="I82" i="7" s="1"/>
  <c r="L78" i="7"/>
  <c r="L77" i="7" s="1"/>
  <c r="K78" i="7"/>
  <c r="K77" i="7" s="1"/>
  <c r="J78" i="7"/>
  <c r="J77" i="7" s="1"/>
  <c r="I78" i="7"/>
  <c r="I77" i="7" s="1"/>
  <c r="L73" i="7"/>
  <c r="L72" i="7" s="1"/>
  <c r="K73" i="7"/>
  <c r="K72" i="7" s="1"/>
  <c r="J73" i="7"/>
  <c r="J72" i="7" s="1"/>
  <c r="I73" i="7"/>
  <c r="I72" i="7"/>
  <c r="L68" i="7"/>
  <c r="L67" i="7" s="1"/>
  <c r="K68" i="7"/>
  <c r="K67" i="7" s="1"/>
  <c r="J68" i="7"/>
  <c r="J67" i="7" s="1"/>
  <c r="I68" i="7"/>
  <c r="I67" i="7" s="1"/>
  <c r="L49" i="7"/>
  <c r="L48" i="7" s="1"/>
  <c r="L47" i="7" s="1"/>
  <c r="L46" i="7" s="1"/>
  <c r="K49" i="7"/>
  <c r="K48" i="7" s="1"/>
  <c r="K47" i="7" s="1"/>
  <c r="K46" i="7" s="1"/>
  <c r="J49" i="7"/>
  <c r="J48" i="7" s="1"/>
  <c r="J47" i="7" s="1"/>
  <c r="J46" i="7" s="1"/>
  <c r="I49" i="7"/>
  <c r="I48" i="7" s="1"/>
  <c r="I47" i="7" s="1"/>
  <c r="I46" i="7" s="1"/>
  <c r="L44" i="7"/>
  <c r="L43" i="7" s="1"/>
  <c r="L42" i="7" s="1"/>
  <c r="K44" i="7"/>
  <c r="K43" i="7" s="1"/>
  <c r="K42" i="7" s="1"/>
  <c r="J44" i="7"/>
  <c r="J43" i="7" s="1"/>
  <c r="J42" i="7" s="1"/>
  <c r="I44" i="7"/>
  <c r="I43" i="7" s="1"/>
  <c r="I42" i="7" s="1"/>
  <c r="L40" i="7"/>
  <c r="K40" i="7"/>
  <c r="J40" i="7"/>
  <c r="I40" i="7"/>
  <c r="L38" i="7"/>
  <c r="L37" i="7" s="1"/>
  <c r="L36" i="7" s="1"/>
  <c r="L35" i="7" s="1"/>
  <c r="K38" i="7"/>
  <c r="K37" i="7" s="1"/>
  <c r="K36" i="7" s="1"/>
  <c r="J38" i="7"/>
  <c r="J37" i="7" s="1"/>
  <c r="J36" i="7" s="1"/>
  <c r="I38" i="7"/>
  <c r="L365" i="6"/>
  <c r="L364" i="6" s="1"/>
  <c r="K365" i="6"/>
  <c r="J365" i="6"/>
  <c r="I365" i="6"/>
  <c r="K364" i="6"/>
  <c r="J364" i="6"/>
  <c r="I364" i="6"/>
  <c r="L362" i="6"/>
  <c r="K362" i="6"/>
  <c r="J362" i="6"/>
  <c r="I362" i="6"/>
  <c r="L361" i="6"/>
  <c r="K361" i="6"/>
  <c r="J361" i="6"/>
  <c r="I361" i="6"/>
  <c r="L359" i="6"/>
  <c r="L358" i="6" s="1"/>
  <c r="K359" i="6"/>
  <c r="K358" i="6" s="1"/>
  <c r="J359" i="6"/>
  <c r="J358" i="6" s="1"/>
  <c r="I359" i="6"/>
  <c r="I358" i="6" s="1"/>
  <c r="L355" i="6"/>
  <c r="K355" i="6"/>
  <c r="J355" i="6"/>
  <c r="I355" i="6"/>
  <c r="L354" i="6"/>
  <c r="K354" i="6"/>
  <c r="J354" i="6"/>
  <c r="I354" i="6"/>
  <c r="L351" i="6"/>
  <c r="K351" i="6"/>
  <c r="J351" i="6"/>
  <c r="I351" i="6"/>
  <c r="L350" i="6"/>
  <c r="K350" i="6"/>
  <c r="J350" i="6"/>
  <c r="I350" i="6"/>
  <c r="L347" i="6"/>
  <c r="L346" i="6" s="1"/>
  <c r="L336" i="6" s="1"/>
  <c r="K347" i="6"/>
  <c r="K346" i="6" s="1"/>
  <c r="K336" i="6" s="1"/>
  <c r="J347" i="6"/>
  <c r="J346" i="6" s="1"/>
  <c r="J336" i="6" s="1"/>
  <c r="I347" i="6"/>
  <c r="I346" i="6" s="1"/>
  <c r="I336" i="6" s="1"/>
  <c r="L343" i="6"/>
  <c r="K343" i="6"/>
  <c r="J343" i="6"/>
  <c r="I343" i="6"/>
  <c r="L340" i="6"/>
  <c r="K340" i="6"/>
  <c r="J340" i="6"/>
  <c r="I340" i="6"/>
  <c r="L338" i="6"/>
  <c r="K338" i="6"/>
  <c r="J338" i="6"/>
  <c r="I338" i="6"/>
  <c r="L337" i="6"/>
  <c r="K337" i="6"/>
  <c r="J337" i="6"/>
  <c r="I337" i="6"/>
  <c r="L333" i="6"/>
  <c r="K333" i="6"/>
  <c r="J333" i="6"/>
  <c r="I333" i="6"/>
  <c r="L332" i="6"/>
  <c r="K332" i="6"/>
  <c r="J332" i="6"/>
  <c r="I332" i="6"/>
  <c r="L330" i="6"/>
  <c r="L329" i="6" s="1"/>
  <c r="K330" i="6"/>
  <c r="K329" i="6" s="1"/>
  <c r="J330" i="6"/>
  <c r="J329" i="6" s="1"/>
  <c r="I330" i="6"/>
  <c r="I329" i="6" s="1"/>
  <c r="L327" i="6"/>
  <c r="K327" i="6"/>
  <c r="J327" i="6"/>
  <c r="I327" i="6"/>
  <c r="L326" i="6"/>
  <c r="K326" i="6"/>
  <c r="J326" i="6"/>
  <c r="I326" i="6"/>
  <c r="L323" i="6"/>
  <c r="K323" i="6"/>
  <c r="J323" i="6"/>
  <c r="I323" i="6"/>
  <c r="L322" i="6"/>
  <c r="K322" i="6"/>
  <c r="J322" i="6"/>
  <c r="I322" i="6"/>
  <c r="L319" i="6"/>
  <c r="L318" i="6" s="1"/>
  <c r="K319" i="6"/>
  <c r="K318" i="6" s="1"/>
  <c r="J319" i="6"/>
  <c r="J318" i="6" s="1"/>
  <c r="I319" i="6"/>
  <c r="I318" i="6" s="1"/>
  <c r="L315" i="6"/>
  <c r="K315" i="6"/>
  <c r="J315" i="6"/>
  <c r="I315" i="6"/>
  <c r="L314" i="6"/>
  <c r="K314" i="6"/>
  <c r="J314" i="6"/>
  <c r="I314" i="6"/>
  <c r="L311" i="6"/>
  <c r="K311" i="6"/>
  <c r="J311" i="6"/>
  <c r="I311" i="6"/>
  <c r="L308" i="6"/>
  <c r="K308" i="6"/>
  <c r="J308" i="6"/>
  <c r="I308" i="6"/>
  <c r="L306" i="6"/>
  <c r="L305" i="6" s="1"/>
  <c r="K306" i="6"/>
  <c r="K305" i="6" s="1"/>
  <c r="K304" i="6" s="1"/>
  <c r="K303" i="6" s="1"/>
  <c r="J306" i="6"/>
  <c r="J305" i="6" s="1"/>
  <c r="J304" i="6" s="1"/>
  <c r="J303" i="6" s="1"/>
  <c r="I306" i="6"/>
  <c r="I305" i="6" s="1"/>
  <c r="I304" i="6" s="1"/>
  <c r="I303" i="6" s="1"/>
  <c r="L300" i="6"/>
  <c r="K300" i="6"/>
  <c r="J300" i="6"/>
  <c r="I300" i="6"/>
  <c r="L299" i="6"/>
  <c r="K299" i="6"/>
  <c r="J299" i="6"/>
  <c r="I299" i="6"/>
  <c r="L297" i="6"/>
  <c r="L296" i="6" s="1"/>
  <c r="K297" i="6"/>
  <c r="K296" i="6" s="1"/>
  <c r="J297" i="6"/>
  <c r="J296" i="6" s="1"/>
  <c r="I297" i="6"/>
  <c r="I296" i="6" s="1"/>
  <c r="L294" i="6"/>
  <c r="K294" i="6"/>
  <c r="J294" i="6"/>
  <c r="I294" i="6"/>
  <c r="L293" i="6"/>
  <c r="K293" i="6"/>
  <c r="J293" i="6"/>
  <c r="I293" i="6"/>
  <c r="L290" i="6"/>
  <c r="K290" i="6"/>
  <c r="J290" i="6"/>
  <c r="I290" i="6"/>
  <c r="L289" i="6"/>
  <c r="K289" i="6"/>
  <c r="J289" i="6"/>
  <c r="I289" i="6"/>
  <c r="L286" i="6"/>
  <c r="L285" i="6" s="1"/>
  <c r="K286" i="6"/>
  <c r="K285" i="6" s="1"/>
  <c r="J286" i="6"/>
  <c r="J285" i="6" s="1"/>
  <c r="I286" i="6"/>
  <c r="I285" i="6" s="1"/>
  <c r="L282" i="6"/>
  <c r="K282" i="6"/>
  <c r="J282" i="6"/>
  <c r="I282" i="6"/>
  <c r="L281" i="6"/>
  <c r="K281" i="6"/>
  <c r="J281" i="6"/>
  <c r="I281" i="6"/>
  <c r="L278" i="6"/>
  <c r="K278" i="6"/>
  <c r="J278" i="6"/>
  <c r="I278" i="6"/>
  <c r="L275" i="6"/>
  <c r="K275" i="6"/>
  <c r="J275" i="6"/>
  <c r="I275" i="6"/>
  <c r="L273" i="6"/>
  <c r="L272" i="6" s="1"/>
  <c r="L271" i="6" s="1"/>
  <c r="K273" i="6"/>
  <c r="K272" i="6" s="1"/>
  <c r="J273" i="6"/>
  <c r="J272" i="6" s="1"/>
  <c r="I273" i="6"/>
  <c r="I272" i="6" s="1"/>
  <c r="L268" i="6"/>
  <c r="L267" i="6" s="1"/>
  <c r="K268" i="6"/>
  <c r="K267" i="6" s="1"/>
  <c r="J268" i="6"/>
  <c r="J267" i="6" s="1"/>
  <c r="I268" i="6"/>
  <c r="I267" i="6" s="1"/>
  <c r="L265" i="6"/>
  <c r="K265" i="6"/>
  <c r="J265" i="6"/>
  <c r="I265" i="6"/>
  <c r="L264" i="6"/>
  <c r="K264" i="6"/>
  <c r="J264" i="6"/>
  <c r="I264" i="6"/>
  <c r="L262" i="6"/>
  <c r="K262" i="6"/>
  <c r="J262" i="6"/>
  <c r="I262" i="6"/>
  <c r="L261" i="6"/>
  <c r="K261" i="6"/>
  <c r="J261" i="6"/>
  <c r="I261" i="6"/>
  <c r="L258" i="6"/>
  <c r="L257" i="6" s="1"/>
  <c r="K258" i="6"/>
  <c r="K257" i="6" s="1"/>
  <c r="J258" i="6"/>
  <c r="J257" i="6" s="1"/>
  <c r="I258" i="6"/>
  <c r="I257" i="6" s="1"/>
  <c r="L254" i="6"/>
  <c r="K254" i="6"/>
  <c r="J254" i="6"/>
  <c r="I254" i="6"/>
  <c r="L253" i="6"/>
  <c r="K253" i="6"/>
  <c r="J253" i="6"/>
  <c r="I253" i="6"/>
  <c r="L250" i="6"/>
  <c r="K250" i="6"/>
  <c r="J250" i="6"/>
  <c r="I250" i="6"/>
  <c r="L249" i="6"/>
  <c r="K249" i="6"/>
  <c r="J249" i="6"/>
  <c r="I249" i="6"/>
  <c r="L246" i="6"/>
  <c r="K246" i="6"/>
  <c r="J246" i="6"/>
  <c r="I246" i="6"/>
  <c r="L243" i="6"/>
  <c r="K243" i="6"/>
  <c r="J243" i="6"/>
  <c r="I243" i="6"/>
  <c r="L241" i="6"/>
  <c r="K241" i="6"/>
  <c r="J241" i="6"/>
  <c r="I241" i="6"/>
  <c r="L240" i="6"/>
  <c r="K240" i="6"/>
  <c r="K239" i="6" s="1"/>
  <c r="J240" i="6"/>
  <c r="J239" i="6" s="1"/>
  <c r="I240" i="6"/>
  <c r="I239" i="6" s="1"/>
  <c r="L234" i="6"/>
  <c r="L233" i="6" s="1"/>
  <c r="L232" i="6" s="1"/>
  <c r="K234" i="6"/>
  <c r="K233" i="6" s="1"/>
  <c r="K232" i="6" s="1"/>
  <c r="J234" i="6"/>
  <c r="J233" i="6" s="1"/>
  <c r="J232" i="6" s="1"/>
  <c r="I234" i="6"/>
  <c r="I233" i="6" s="1"/>
  <c r="I232" i="6" s="1"/>
  <c r="L230" i="6"/>
  <c r="L229" i="6" s="1"/>
  <c r="L228" i="6" s="1"/>
  <c r="K230" i="6"/>
  <c r="K229" i="6" s="1"/>
  <c r="K228" i="6" s="1"/>
  <c r="J230" i="6"/>
  <c r="J229" i="6" s="1"/>
  <c r="J228" i="6" s="1"/>
  <c r="I230" i="6"/>
  <c r="I229" i="6" s="1"/>
  <c r="I228" i="6" s="1"/>
  <c r="L221" i="6"/>
  <c r="L220" i="6" s="1"/>
  <c r="K221" i="6"/>
  <c r="K220" i="6" s="1"/>
  <c r="J221" i="6"/>
  <c r="J220" i="6" s="1"/>
  <c r="I221" i="6"/>
  <c r="I220" i="6" s="1"/>
  <c r="L218" i="6"/>
  <c r="K218" i="6"/>
  <c r="J218" i="6"/>
  <c r="I218" i="6"/>
  <c r="L217" i="6"/>
  <c r="K217" i="6"/>
  <c r="J217" i="6"/>
  <c r="I217" i="6"/>
  <c r="L211" i="6"/>
  <c r="K211" i="6"/>
  <c r="J211" i="6"/>
  <c r="I211" i="6"/>
  <c r="L210" i="6"/>
  <c r="L209" i="6" s="1"/>
  <c r="K210" i="6"/>
  <c r="K209" i="6" s="1"/>
  <c r="J210" i="6"/>
  <c r="J209" i="6" s="1"/>
  <c r="I210" i="6"/>
  <c r="I209" i="6" s="1"/>
  <c r="L207" i="6"/>
  <c r="L206" i="6" s="1"/>
  <c r="K207" i="6"/>
  <c r="K206" i="6" s="1"/>
  <c r="J207" i="6"/>
  <c r="J206" i="6" s="1"/>
  <c r="I207" i="6"/>
  <c r="I206" i="6" s="1"/>
  <c r="L202" i="6"/>
  <c r="K202" i="6"/>
  <c r="J202" i="6"/>
  <c r="I202" i="6"/>
  <c r="L201" i="6"/>
  <c r="K201" i="6"/>
  <c r="J201" i="6"/>
  <c r="I201" i="6"/>
  <c r="L196" i="6"/>
  <c r="L195" i="6" s="1"/>
  <c r="K196" i="6"/>
  <c r="K195" i="6" s="1"/>
  <c r="J196" i="6"/>
  <c r="J195" i="6" s="1"/>
  <c r="I196" i="6"/>
  <c r="I195" i="6" s="1"/>
  <c r="L191" i="6"/>
  <c r="K191" i="6"/>
  <c r="J191" i="6"/>
  <c r="I191" i="6"/>
  <c r="L190" i="6"/>
  <c r="K190" i="6"/>
  <c r="J190" i="6"/>
  <c r="I190" i="6"/>
  <c r="L188" i="6"/>
  <c r="K188" i="6"/>
  <c r="J188" i="6"/>
  <c r="I188" i="6"/>
  <c r="L187" i="6"/>
  <c r="K187" i="6"/>
  <c r="J187" i="6"/>
  <c r="I187" i="6"/>
  <c r="L180" i="6"/>
  <c r="L179" i="6" s="1"/>
  <c r="K180" i="6"/>
  <c r="K179" i="6" s="1"/>
  <c r="J180" i="6"/>
  <c r="J179" i="6" s="1"/>
  <c r="I180" i="6"/>
  <c r="I179" i="6" s="1"/>
  <c r="L175" i="6"/>
  <c r="K175" i="6"/>
  <c r="J175" i="6"/>
  <c r="I175" i="6"/>
  <c r="L174" i="6"/>
  <c r="L173" i="6" s="1"/>
  <c r="K174" i="6"/>
  <c r="K173" i="6" s="1"/>
  <c r="J174" i="6"/>
  <c r="J173" i="6" s="1"/>
  <c r="I174" i="6"/>
  <c r="I173" i="6" s="1"/>
  <c r="L171" i="6"/>
  <c r="K171" i="6"/>
  <c r="J171" i="6"/>
  <c r="I171" i="6"/>
  <c r="L170" i="6"/>
  <c r="L169" i="6" s="1"/>
  <c r="K170" i="6"/>
  <c r="K169" i="6" s="1"/>
  <c r="K168" i="6" s="1"/>
  <c r="J170" i="6"/>
  <c r="J169" i="6" s="1"/>
  <c r="J168" i="6" s="1"/>
  <c r="I170" i="6"/>
  <c r="I169" i="6" s="1"/>
  <c r="I168" i="6" s="1"/>
  <c r="L166" i="6"/>
  <c r="L165" i="6" s="1"/>
  <c r="K166" i="6"/>
  <c r="K165" i="6" s="1"/>
  <c r="J166" i="6"/>
  <c r="J165" i="6" s="1"/>
  <c r="I166" i="6"/>
  <c r="I165" i="6" s="1"/>
  <c r="L161" i="6"/>
  <c r="K161" i="6"/>
  <c r="J161" i="6"/>
  <c r="I161" i="6"/>
  <c r="L160" i="6"/>
  <c r="K160" i="6"/>
  <c r="K159" i="6" s="1"/>
  <c r="K158" i="6" s="1"/>
  <c r="J160" i="6"/>
  <c r="J159" i="6" s="1"/>
  <c r="J158" i="6" s="1"/>
  <c r="I160" i="6"/>
  <c r="I159" i="6" s="1"/>
  <c r="I158" i="6" s="1"/>
  <c r="L155" i="6"/>
  <c r="L154" i="6" s="1"/>
  <c r="L153" i="6" s="1"/>
  <c r="K155" i="6"/>
  <c r="K154" i="6" s="1"/>
  <c r="K153" i="6" s="1"/>
  <c r="J155" i="6"/>
  <c r="J154" i="6" s="1"/>
  <c r="J153" i="6" s="1"/>
  <c r="I155" i="6"/>
  <c r="I154" i="6" s="1"/>
  <c r="I153" i="6" s="1"/>
  <c r="L151" i="6"/>
  <c r="L150" i="6" s="1"/>
  <c r="K151" i="6"/>
  <c r="K150" i="6" s="1"/>
  <c r="J151" i="6"/>
  <c r="J150" i="6" s="1"/>
  <c r="I151" i="6"/>
  <c r="I150" i="6" s="1"/>
  <c r="L147" i="6"/>
  <c r="K147" i="6"/>
  <c r="J147" i="6"/>
  <c r="I147" i="6"/>
  <c r="L146" i="6"/>
  <c r="L145" i="6" s="1"/>
  <c r="K146" i="6"/>
  <c r="K145" i="6" s="1"/>
  <c r="J146" i="6"/>
  <c r="J145" i="6" s="1"/>
  <c r="I146" i="6"/>
  <c r="I145" i="6" s="1"/>
  <c r="L142" i="6"/>
  <c r="K142" i="6"/>
  <c r="J142" i="6"/>
  <c r="I142" i="6"/>
  <c r="L141" i="6"/>
  <c r="L140" i="6" s="1"/>
  <c r="K141" i="6"/>
  <c r="K140" i="6" s="1"/>
  <c r="K139" i="6" s="1"/>
  <c r="J141" i="6"/>
  <c r="J140" i="6" s="1"/>
  <c r="J139" i="6" s="1"/>
  <c r="I141" i="6"/>
  <c r="I140" i="6" s="1"/>
  <c r="I139" i="6" s="1"/>
  <c r="L137" i="6"/>
  <c r="L136" i="6" s="1"/>
  <c r="L135" i="6" s="1"/>
  <c r="K137" i="6"/>
  <c r="K136" i="6" s="1"/>
  <c r="K135" i="6" s="1"/>
  <c r="J137" i="6"/>
  <c r="J136" i="6" s="1"/>
  <c r="J135" i="6" s="1"/>
  <c r="I137" i="6"/>
  <c r="I136" i="6" s="1"/>
  <c r="I135" i="6" s="1"/>
  <c r="L133" i="6"/>
  <c r="L132" i="6" s="1"/>
  <c r="L131" i="6" s="1"/>
  <c r="K133" i="6"/>
  <c r="K132" i="6" s="1"/>
  <c r="K131" i="6" s="1"/>
  <c r="J133" i="6"/>
  <c r="J132" i="6" s="1"/>
  <c r="J131" i="6" s="1"/>
  <c r="I133" i="6"/>
  <c r="I132" i="6" s="1"/>
  <c r="I131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L125" i="6"/>
  <c r="L124" i="6" s="1"/>
  <c r="L123" i="6" s="1"/>
  <c r="K125" i="6"/>
  <c r="K124" i="6" s="1"/>
  <c r="K123" i="6" s="1"/>
  <c r="J125" i="6"/>
  <c r="J124" i="6" s="1"/>
  <c r="J123" i="6" s="1"/>
  <c r="I125" i="6"/>
  <c r="I124" i="6" s="1"/>
  <c r="I123" i="6" s="1"/>
  <c r="L121" i="6"/>
  <c r="L120" i="6" s="1"/>
  <c r="L119" i="6" s="1"/>
  <c r="K121" i="6"/>
  <c r="K120" i="6" s="1"/>
  <c r="K119" i="6" s="1"/>
  <c r="J121" i="6"/>
  <c r="J120" i="6" s="1"/>
  <c r="J119" i="6" s="1"/>
  <c r="I121" i="6"/>
  <c r="I120" i="6" s="1"/>
  <c r="I119" i="6" s="1"/>
  <c r="L116" i="6"/>
  <c r="L115" i="6" s="1"/>
  <c r="L114" i="6" s="1"/>
  <c r="K116" i="6"/>
  <c r="K115" i="6" s="1"/>
  <c r="K114" i="6" s="1"/>
  <c r="K113" i="6" s="1"/>
  <c r="J116" i="6"/>
  <c r="J115" i="6" s="1"/>
  <c r="J114" i="6" s="1"/>
  <c r="I116" i="6"/>
  <c r="I115" i="6" s="1"/>
  <c r="I114" i="6" s="1"/>
  <c r="L110" i="6"/>
  <c r="K110" i="6"/>
  <c r="J110" i="6"/>
  <c r="I110" i="6"/>
  <c r="L109" i="6"/>
  <c r="K109" i="6"/>
  <c r="J109" i="6"/>
  <c r="I109" i="6"/>
  <c r="L106" i="6"/>
  <c r="L105" i="6" s="1"/>
  <c r="L104" i="6" s="1"/>
  <c r="K106" i="6"/>
  <c r="K105" i="6" s="1"/>
  <c r="K104" i="6" s="1"/>
  <c r="J106" i="6"/>
  <c r="J105" i="6" s="1"/>
  <c r="J104" i="6" s="1"/>
  <c r="I106" i="6"/>
  <c r="I105" i="6" s="1"/>
  <c r="I104" i="6" s="1"/>
  <c r="L101" i="6"/>
  <c r="L100" i="6" s="1"/>
  <c r="L99" i="6" s="1"/>
  <c r="K101" i="6"/>
  <c r="K100" i="6" s="1"/>
  <c r="K99" i="6" s="1"/>
  <c r="J101" i="6"/>
  <c r="J100" i="6" s="1"/>
  <c r="J99" i="6" s="1"/>
  <c r="I101" i="6"/>
  <c r="I100" i="6" s="1"/>
  <c r="I99" i="6" s="1"/>
  <c r="L96" i="6"/>
  <c r="L95" i="6" s="1"/>
  <c r="L94" i="6" s="1"/>
  <c r="K96" i="6"/>
  <c r="K95" i="6" s="1"/>
  <c r="K94" i="6" s="1"/>
  <c r="J96" i="6"/>
  <c r="J95" i="6" s="1"/>
  <c r="J94" i="6" s="1"/>
  <c r="I96" i="6"/>
  <c r="I95" i="6" s="1"/>
  <c r="I94" i="6" s="1"/>
  <c r="L89" i="6"/>
  <c r="K89" i="6"/>
  <c r="J89" i="6"/>
  <c r="I89" i="6"/>
  <c r="L88" i="6"/>
  <c r="K88" i="6"/>
  <c r="J88" i="6"/>
  <c r="I88" i="6"/>
  <c r="L87" i="6"/>
  <c r="L86" i="6" s="1"/>
  <c r="K87" i="6"/>
  <c r="K86" i="6" s="1"/>
  <c r="J87" i="6"/>
  <c r="J86" i="6" s="1"/>
  <c r="I87" i="6"/>
  <c r="I86" i="6" s="1"/>
  <c r="L84" i="6"/>
  <c r="K84" i="6"/>
  <c r="J84" i="6"/>
  <c r="I84" i="6"/>
  <c r="L83" i="6"/>
  <c r="L82" i="6" s="1"/>
  <c r="K83" i="6"/>
  <c r="K82" i="6" s="1"/>
  <c r="J83" i="6"/>
  <c r="J82" i="6" s="1"/>
  <c r="I83" i="6"/>
  <c r="I82" i="6" s="1"/>
  <c r="L78" i="6"/>
  <c r="K78" i="6"/>
  <c r="J78" i="6"/>
  <c r="I78" i="6"/>
  <c r="L77" i="6"/>
  <c r="K77" i="6"/>
  <c r="J77" i="6"/>
  <c r="I77" i="6"/>
  <c r="L73" i="6"/>
  <c r="K73" i="6"/>
  <c r="J73" i="6"/>
  <c r="I73" i="6"/>
  <c r="L72" i="6"/>
  <c r="K72" i="6"/>
  <c r="J72" i="6"/>
  <c r="I72" i="6"/>
  <c r="L68" i="6"/>
  <c r="L67" i="6" s="1"/>
  <c r="L66" i="6" s="1"/>
  <c r="K68" i="6"/>
  <c r="K67" i="6" s="1"/>
  <c r="K66" i="6" s="1"/>
  <c r="K65" i="6" s="1"/>
  <c r="J68" i="6"/>
  <c r="J67" i="6" s="1"/>
  <c r="J66" i="6" s="1"/>
  <c r="J65" i="6" s="1"/>
  <c r="I68" i="6"/>
  <c r="I67" i="6" s="1"/>
  <c r="I66" i="6" s="1"/>
  <c r="I65" i="6" s="1"/>
  <c r="L49" i="6"/>
  <c r="L48" i="6" s="1"/>
  <c r="L47" i="6" s="1"/>
  <c r="L46" i="6" s="1"/>
  <c r="K49" i="6"/>
  <c r="J49" i="6"/>
  <c r="I49" i="6"/>
  <c r="I48" i="6" s="1"/>
  <c r="I47" i="6" s="1"/>
  <c r="I46" i="6" s="1"/>
  <c r="K48" i="6"/>
  <c r="K47" i="6" s="1"/>
  <c r="K46" i="6" s="1"/>
  <c r="J48" i="6"/>
  <c r="J47" i="6" s="1"/>
  <c r="J46" i="6" s="1"/>
  <c r="L44" i="6"/>
  <c r="K44" i="6"/>
  <c r="J44" i="6"/>
  <c r="I44" i="6"/>
  <c r="L43" i="6"/>
  <c r="L42" i="6" s="1"/>
  <c r="K43" i="6"/>
  <c r="K42" i="6" s="1"/>
  <c r="J43" i="6"/>
  <c r="J42" i="6" s="1"/>
  <c r="I43" i="6"/>
  <c r="I42" i="6" s="1"/>
  <c r="L40" i="6"/>
  <c r="K40" i="6"/>
  <c r="J40" i="6"/>
  <c r="I40" i="6"/>
  <c r="L38" i="6"/>
  <c r="L37" i="6" s="1"/>
  <c r="L36" i="6" s="1"/>
  <c r="L35" i="6" s="1"/>
  <c r="K38" i="6"/>
  <c r="K37" i="6" s="1"/>
  <c r="K36" i="6" s="1"/>
  <c r="K35" i="6" s="1"/>
  <c r="J38" i="6"/>
  <c r="J37" i="6" s="1"/>
  <c r="J36" i="6" s="1"/>
  <c r="J35" i="6" s="1"/>
  <c r="I38" i="6"/>
  <c r="I37" i="6" s="1"/>
  <c r="I36" i="6" s="1"/>
  <c r="I35" i="6" s="1"/>
  <c r="L365" i="5"/>
  <c r="K365" i="5"/>
  <c r="J365" i="5"/>
  <c r="I365" i="5"/>
  <c r="L364" i="5"/>
  <c r="K364" i="5"/>
  <c r="J364" i="5"/>
  <c r="I364" i="5"/>
  <c r="L362" i="5"/>
  <c r="K362" i="5"/>
  <c r="J362" i="5"/>
  <c r="I362" i="5"/>
  <c r="L361" i="5"/>
  <c r="K361" i="5"/>
  <c r="J361" i="5"/>
  <c r="I361" i="5"/>
  <c r="L359" i="5"/>
  <c r="L358" i="5" s="1"/>
  <c r="K359" i="5"/>
  <c r="K358" i="5" s="1"/>
  <c r="J359" i="5"/>
  <c r="J358" i="5" s="1"/>
  <c r="I359" i="5"/>
  <c r="I358" i="5" s="1"/>
  <c r="L355" i="5"/>
  <c r="K355" i="5"/>
  <c r="J355" i="5"/>
  <c r="I355" i="5"/>
  <c r="L354" i="5"/>
  <c r="K354" i="5"/>
  <c r="J354" i="5"/>
  <c r="I354" i="5"/>
  <c r="L351" i="5"/>
  <c r="K351" i="5"/>
  <c r="J351" i="5"/>
  <c r="I351" i="5"/>
  <c r="L350" i="5"/>
  <c r="K350" i="5"/>
  <c r="J350" i="5"/>
  <c r="I350" i="5"/>
  <c r="L347" i="5"/>
  <c r="L346" i="5" s="1"/>
  <c r="K347" i="5"/>
  <c r="K346" i="5" s="1"/>
  <c r="J347" i="5"/>
  <c r="J346" i="5" s="1"/>
  <c r="I347" i="5"/>
  <c r="I346" i="5" s="1"/>
  <c r="L343" i="5"/>
  <c r="K343" i="5"/>
  <c r="J343" i="5"/>
  <c r="I343" i="5"/>
  <c r="L340" i="5"/>
  <c r="K340" i="5"/>
  <c r="J340" i="5"/>
  <c r="I340" i="5"/>
  <c r="L338" i="5"/>
  <c r="K338" i="5"/>
  <c r="J338" i="5"/>
  <c r="I338" i="5"/>
  <c r="L337" i="5"/>
  <c r="K337" i="5"/>
  <c r="J337" i="5"/>
  <c r="I337" i="5"/>
  <c r="L333" i="5"/>
  <c r="K333" i="5"/>
  <c r="J333" i="5"/>
  <c r="I333" i="5"/>
  <c r="L332" i="5"/>
  <c r="K332" i="5"/>
  <c r="J332" i="5"/>
  <c r="I332" i="5"/>
  <c r="L330" i="5"/>
  <c r="L329" i="5" s="1"/>
  <c r="K330" i="5"/>
  <c r="K329" i="5" s="1"/>
  <c r="J330" i="5"/>
  <c r="J329" i="5" s="1"/>
  <c r="I330" i="5"/>
  <c r="I329" i="5" s="1"/>
  <c r="L327" i="5"/>
  <c r="K327" i="5"/>
  <c r="J327" i="5"/>
  <c r="I327" i="5"/>
  <c r="L326" i="5"/>
  <c r="K326" i="5"/>
  <c r="J326" i="5"/>
  <c r="I326" i="5"/>
  <c r="L323" i="5"/>
  <c r="K323" i="5"/>
  <c r="J323" i="5"/>
  <c r="I323" i="5"/>
  <c r="L322" i="5"/>
  <c r="K322" i="5"/>
  <c r="J322" i="5"/>
  <c r="I322" i="5"/>
  <c r="L319" i="5"/>
  <c r="L318" i="5" s="1"/>
  <c r="K319" i="5"/>
  <c r="K318" i="5" s="1"/>
  <c r="J319" i="5"/>
  <c r="J318" i="5" s="1"/>
  <c r="I319" i="5"/>
  <c r="I318" i="5" s="1"/>
  <c r="L315" i="5"/>
  <c r="K315" i="5"/>
  <c r="J315" i="5"/>
  <c r="I315" i="5"/>
  <c r="L314" i="5"/>
  <c r="K314" i="5"/>
  <c r="J314" i="5"/>
  <c r="I314" i="5"/>
  <c r="L311" i="5"/>
  <c r="K311" i="5"/>
  <c r="J311" i="5"/>
  <c r="I311" i="5"/>
  <c r="L308" i="5"/>
  <c r="K308" i="5"/>
  <c r="J308" i="5"/>
  <c r="I308" i="5"/>
  <c r="L306" i="5"/>
  <c r="L305" i="5" s="1"/>
  <c r="L304" i="5" s="1"/>
  <c r="K306" i="5"/>
  <c r="K305" i="5" s="1"/>
  <c r="K304" i="5" s="1"/>
  <c r="J306" i="5"/>
  <c r="J305" i="5" s="1"/>
  <c r="J304" i="5" s="1"/>
  <c r="I306" i="5"/>
  <c r="I305" i="5" s="1"/>
  <c r="I304" i="5" s="1"/>
  <c r="L300" i="5"/>
  <c r="K300" i="5"/>
  <c r="J300" i="5"/>
  <c r="I300" i="5"/>
  <c r="L299" i="5"/>
  <c r="K299" i="5"/>
  <c r="J299" i="5"/>
  <c r="I299" i="5"/>
  <c r="L297" i="5"/>
  <c r="L296" i="5" s="1"/>
  <c r="K297" i="5"/>
  <c r="K296" i="5" s="1"/>
  <c r="J297" i="5"/>
  <c r="J296" i="5" s="1"/>
  <c r="I297" i="5"/>
  <c r="I296" i="5" s="1"/>
  <c r="L294" i="5"/>
  <c r="K294" i="5"/>
  <c r="J294" i="5"/>
  <c r="I294" i="5"/>
  <c r="L293" i="5"/>
  <c r="K293" i="5"/>
  <c r="J293" i="5"/>
  <c r="I293" i="5"/>
  <c r="L290" i="5"/>
  <c r="K290" i="5"/>
  <c r="J290" i="5"/>
  <c r="I290" i="5"/>
  <c r="L289" i="5"/>
  <c r="K289" i="5"/>
  <c r="J289" i="5"/>
  <c r="I289" i="5"/>
  <c r="L286" i="5"/>
  <c r="L285" i="5" s="1"/>
  <c r="K286" i="5"/>
  <c r="K285" i="5" s="1"/>
  <c r="J286" i="5"/>
  <c r="J285" i="5" s="1"/>
  <c r="I286" i="5"/>
  <c r="I285" i="5" s="1"/>
  <c r="L282" i="5"/>
  <c r="K282" i="5"/>
  <c r="J282" i="5"/>
  <c r="I282" i="5"/>
  <c r="L281" i="5"/>
  <c r="K281" i="5"/>
  <c r="J281" i="5"/>
  <c r="I281" i="5"/>
  <c r="L278" i="5"/>
  <c r="K278" i="5"/>
  <c r="J278" i="5"/>
  <c r="I278" i="5"/>
  <c r="L275" i="5"/>
  <c r="K275" i="5"/>
  <c r="J275" i="5"/>
  <c r="I275" i="5"/>
  <c r="L273" i="5"/>
  <c r="L272" i="5" s="1"/>
  <c r="K273" i="5"/>
  <c r="K272" i="5" s="1"/>
  <c r="J273" i="5"/>
  <c r="J272" i="5" s="1"/>
  <c r="I273" i="5"/>
  <c r="I272" i="5" s="1"/>
  <c r="L268" i="5"/>
  <c r="L267" i="5" s="1"/>
  <c r="K268" i="5"/>
  <c r="K267" i="5" s="1"/>
  <c r="J268" i="5"/>
  <c r="J267" i="5" s="1"/>
  <c r="I268" i="5"/>
  <c r="I267" i="5" s="1"/>
  <c r="L265" i="5"/>
  <c r="K265" i="5"/>
  <c r="J265" i="5"/>
  <c r="I265" i="5"/>
  <c r="L264" i="5"/>
  <c r="K264" i="5"/>
  <c r="J264" i="5"/>
  <c r="I264" i="5"/>
  <c r="L262" i="5"/>
  <c r="K262" i="5"/>
  <c r="J262" i="5"/>
  <c r="I262" i="5"/>
  <c r="L261" i="5"/>
  <c r="K261" i="5"/>
  <c r="J261" i="5"/>
  <c r="I261" i="5"/>
  <c r="L258" i="5"/>
  <c r="L257" i="5" s="1"/>
  <c r="K258" i="5"/>
  <c r="K257" i="5" s="1"/>
  <c r="J258" i="5"/>
  <c r="J257" i="5" s="1"/>
  <c r="I258" i="5"/>
  <c r="I257" i="5" s="1"/>
  <c r="L254" i="5"/>
  <c r="K254" i="5"/>
  <c r="J254" i="5"/>
  <c r="I254" i="5"/>
  <c r="L253" i="5"/>
  <c r="K253" i="5"/>
  <c r="J253" i="5"/>
  <c r="I253" i="5"/>
  <c r="L250" i="5"/>
  <c r="K250" i="5"/>
  <c r="J250" i="5"/>
  <c r="I250" i="5"/>
  <c r="L249" i="5"/>
  <c r="K249" i="5"/>
  <c r="J249" i="5"/>
  <c r="I249" i="5"/>
  <c r="L246" i="5"/>
  <c r="K246" i="5"/>
  <c r="J246" i="5"/>
  <c r="I246" i="5"/>
  <c r="L243" i="5"/>
  <c r="K243" i="5"/>
  <c r="J243" i="5"/>
  <c r="I243" i="5"/>
  <c r="L241" i="5"/>
  <c r="K241" i="5"/>
  <c r="J241" i="5"/>
  <c r="I241" i="5"/>
  <c r="L240" i="5"/>
  <c r="L239" i="5" s="1"/>
  <c r="K240" i="5"/>
  <c r="K239" i="5" s="1"/>
  <c r="J240" i="5"/>
  <c r="J239" i="5" s="1"/>
  <c r="I240" i="5"/>
  <c r="I239" i="5" s="1"/>
  <c r="L234" i="5"/>
  <c r="L233" i="5" s="1"/>
  <c r="L232" i="5" s="1"/>
  <c r="K234" i="5"/>
  <c r="K233" i="5" s="1"/>
  <c r="K232" i="5" s="1"/>
  <c r="J234" i="5"/>
  <c r="J233" i="5" s="1"/>
  <c r="J232" i="5" s="1"/>
  <c r="I234" i="5"/>
  <c r="I233" i="5" s="1"/>
  <c r="I232" i="5" s="1"/>
  <c r="L230" i="5"/>
  <c r="L229" i="5" s="1"/>
  <c r="L228" i="5" s="1"/>
  <c r="K230" i="5"/>
  <c r="K229" i="5" s="1"/>
  <c r="K228" i="5" s="1"/>
  <c r="J230" i="5"/>
  <c r="J229" i="5" s="1"/>
  <c r="J228" i="5" s="1"/>
  <c r="I230" i="5"/>
  <c r="I229" i="5" s="1"/>
  <c r="I228" i="5" s="1"/>
  <c r="L221" i="5"/>
  <c r="L220" i="5" s="1"/>
  <c r="K221" i="5"/>
  <c r="K220" i="5" s="1"/>
  <c r="J221" i="5"/>
  <c r="J220" i="5" s="1"/>
  <c r="I221" i="5"/>
  <c r="I220" i="5" s="1"/>
  <c r="L218" i="5"/>
  <c r="K218" i="5"/>
  <c r="J218" i="5"/>
  <c r="I218" i="5"/>
  <c r="L217" i="5"/>
  <c r="K217" i="5"/>
  <c r="J217" i="5"/>
  <c r="I217" i="5"/>
  <c r="L211" i="5"/>
  <c r="K211" i="5"/>
  <c r="J211" i="5"/>
  <c r="I211" i="5"/>
  <c r="L210" i="5"/>
  <c r="L209" i="5" s="1"/>
  <c r="K210" i="5"/>
  <c r="K209" i="5" s="1"/>
  <c r="J210" i="5"/>
  <c r="J209" i="5" s="1"/>
  <c r="I210" i="5"/>
  <c r="I209" i="5" s="1"/>
  <c r="L207" i="5"/>
  <c r="K207" i="5"/>
  <c r="J207" i="5"/>
  <c r="I207" i="5"/>
  <c r="L206" i="5"/>
  <c r="K206" i="5"/>
  <c r="J206" i="5"/>
  <c r="I206" i="5"/>
  <c r="L202" i="5"/>
  <c r="K202" i="5"/>
  <c r="J202" i="5"/>
  <c r="I202" i="5"/>
  <c r="L201" i="5"/>
  <c r="K201" i="5"/>
  <c r="J201" i="5"/>
  <c r="I201" i="5"/>
  <c r="L196" i="5"/>
  <c r="L195" i="5" s="1"/>
  <c r="L186" i="5" s="1"/>
  <c r="K196" i="5"/>
  <c r="K195" i="5" s="1"/>
  <c r="J196" i="5"/>
  <c r="J195" i="5" s="1"/>
  <c r="J186" i="5" s="1"/>
  <c r="I196" i="5"/>
  <c r="I195" i="5" s="1"/>
  <c r="L191" i="5"/>
  <c r="K191" i="5"/>
  <c r="J191" i="5"/>
  <c r="I191" i="5"/>
  <c r="L190" i="5"/>
  <c r="K190" i="5"/>
  <c r="J190" i="5"/>
  <c r="I190" i="5"/>
  <c r="L188" i="5"/>
  <c r="K188" i="5"/>
  <c r="J188" i="5"/>
  <c r="I188" i="5"/>
  <c r="L187" i="5"/>
  <c r="K187" i="5"/>
  <c r="J187" i="5"/>
  <c r="I187" i="5"/>
  <c r="L180" i="5"/>
  <c r="L179" i="5" s="1"/>
  <c r="K180" i="5"/>
  <c r="K179" i="5" s="1"/>
  <c r="J180" i="5"/>
  <c r="J179" i="5" s="1"/>
  <c r="I180" i="5"/>
  <c r="I179" i="5" s="1"/>
  <c r="L175" i="5"/>
  <c r="K175" i="5"/>
  <c r="J175" i="5"/>
  <c r="I175" i="5"/>
  <c r="L174" i="5"/>
  <c r="K174" i="5"/>
  <c r="J174" i="5"/>
  <c r="I174" i="5"/>
  <c r="L171" i="5"/>
  <c r="K171" i="5"/>
  <c r="J171" i="5"/>
  <c r="I171" i="5"/>
  <c r="L170" i="5"/>
  <c r="L169" i="5" s="1"/>
  <c r="K170" i="5"/>
  <c r="K169" i="5" s="1"/>
  <c r="J170" i="5"/>
  <c r="J169" i="5" s="1"/>
  <c r="I170" i="5"/>
  <c r="I169" i="5" s="1"/>
  <c r="L166" i="5"/>
  <c r="L165" i="5" s="1"/>
  <c r="K166" i="5"/>
  <c r="K165" i="5" s="1"/>
  <c r="J166" i="5"/>
  <c r="J165" i="5" s="1"/>
  <c r="I166" i="5"/>
  <c r="I165" i="5" s="1"/>
  <c r="L161" i="5"/>
  <c r="K161" i="5"/>
  <c r="J161" i="5"/>
  <c r="I161" i="5"/>
  <c r="L160" i="5"/>
  <c r="L159" i="5" s="1"/>
  <c r="L158" i="5" s="1"/>
  <c r="K160" i="5"/>
  <c r="K159" i="5" s="1"/>
  <c r="K158" i="5" s="1"/>
  <c r="J160" i="5"/>
  <c r="J159" i="5" s="1"/>
  <c r="J158" i="5" s="1"/>
  <c r="I160" i="5"/>
  <c r="I159" i="5" s="1"/>
  <c r="I158" i="5" s="1"/>
  <c r="L155" i="5"/>
  <c r="L154" i="5" s="1"/>
  <c r="L153" i="5" s="1"/>
  <c r="K155" i="5"/>
  <c r="K154" i="5" s="1"/>
  <c r="K153" i="5" s="1"/>
  <c r="J155" i="5"/>
  <c r="J154" i="5" s="1"/>
  <c r="J153" i="5" s="1"/>
  <c r="I155" i="5"/>
  <c r="I154" i="5" s="1"/>
  <c r="I153" i="5" s="1"/>
  <c r="L151" i="5"/>
  <c r="L150" i="5" s="1"/>
  <c r="K151" i="5"/>
  <c r="K150" i="5" s="1"/>
  <c r="J151" i="5"/>
  <c r="J150" i="5" s="1"/>
  <c r="I151" i="5"/>
  <c r="I150" i="5" s="1"/>
  <c r="L147" i="5"/>
  <c r="K147" i="5"/>
  <c r="K146" i="5" s="1"/>
  <c r="K145" i="5" s="1"/>
  <c r="J147" i="5"/>
  <c r="J146" i="5" s="1"/>
  <c r="J145" i="5" s="1"/>
  <c r="I147" i="5"/>
  <c r="I146" i="5" s="1"/>
  <c r="I145" i="5" s="1"/>
  <c r="L146" i="5"/>
  <c r="L145" i="5" s="1"/>
  <c r="L142" i="5"/>
  <c r="L141" i="5" s="1"/>
  <c r="L140" i="5" s="1"/>
  <c r="K142" i="5"/>
  <c r="K141" i="5" s="1"/>
  <c r="K140" i="5" s="1"/>
  <c r="J142" i="5"/>
  <c r="J141" i="5" s="1"/>
  <c r="J140" i="5" s="1"/>
  <c r="I142" i="5"/>
  <c r="I141" i="5" s="1"/>
  <c r="I140" i="5" s="1"/>
  <c r="L137" i="5"/>
  <c r="L136" i="5" s="1"/>
  <c r="L135" i="5" s="1"/>
  <c r="K137" i="5"/>
  <c r="K136" i="5" s="1"/>
  <c r="K135" i="5" s="1"/>
  <c r="J137" i="5"/>
  <c r="J136" i="5" s="1"/>
  <c r="J135" i="5" s="1"/>
  <c r="I137" i="5"/>
  <c r="I136" i="5" s="1"/>
  <c r="I135" i="5" s="1"/>
  <c r="L133" i="5"/>
  <c r="L132" i="5" s="1"/>
  <c r="L131" i="5" s="1"/>
  <c r="K133" i="5"/>
  <c r="K132" i="5" s="1"/>
  <c r="K131" i="5" s="1"/>
  <c r="J133" i="5"/>
  <c r="J132" i="5" s="1"/>
  <c r="J131" i="5" s="1"/>
  <c r="I133" i="5"/>
  <c r="I132" i="5" s="1"/>
  <c r="I131" i="5" s="1"/>
  <c r="L129" i="5"/>
  <c r="L128" i="5" s="1"/>
  <c r="L127" i="5" s="1"/>
  <c r="K129" i="5"/>
  <c r="K128" i="5" s="1"/>
  <c r="K127" i="5" s="1"/>
  <c r="J129" i="5"/>
  <c r="J128" i="5" s="1"/>
  <c r="J127" i="5" s="1"/>
  <c r="I129" i="5"/>
  <c r="I128" i="5" s="1"/>
  <c r="I127" i="5" s="1"/>
  <c r="L125" i="5"/>
  <c r="L124" i="5" s="1"/>
  <c r="L123" i="5" s="1"/>
  <c r="K125" i="5"/>
  <c r="K124" i="5" s="1"/>
  <c r="K123" i="5" s="1"/>
  <c r="J125" i="5"/>
  <c r="J124" i="5" s="1"/>
  <c r="J123" i="5" s="1"/>
  <c r="I125" i="5"/>
  <c r="I124" i="5" s="1"/>
  <c r="I123" i="5" s="1"/>
  <c r="L121" i="5"/>
  <c r="L120" i="5" s="1"/>
  <c r="L119" i="5" s="1"/>
  <c r="K121" i="5"/>
  <c r="K120" i="5" s="1"/>
  <c r="K119" i="5" s="1"/>
  <c r="J121" i="5"/>
  <c r="J120" i="5" s="1"/>
  <c r="J119" i="5" s="1"/>
  <c r="I121" i="5"/>
  <c r="I120" i="5" s="1"/>
  <c r="I119" i="5" s="1"/>
  <c r="L116" i="5"/>
  <c r="L115" i="5" s="1"/>
  <c r="L114" i="5" s="1"/>
  <c r="K116" i="5"/>
  <c r="K115" i="5" s="1"/>
  <c r="K114" i="5" s="1"/>
  <c r="J116" i="5"/>
  <c r="J115" i="5" s="1"/>
  <c r="J114" i="5" s="1"/>
  <c r="J113" i="5" s="1"/>
  <c r="I116" i="5"/>
  <c r="I115" i="5" s="1"/>
  <c r="I114" i="5" s="1"/>
  <c r="L110" i="5"/>
  <c r="L109" i="5" s="1"/>
  <c r="K110" i="5"/>
  <c r="K109" i="5" s="1"/>
  <c r="J110" i="5"/>
  <c r="J109" i="5" s="1"/>
  <c r="I110" i="5"/>
  <c r="I109" i="5" s="1"/>
  <c r="L106" i="5"/>
  <c r="L105" i="5" s="1"/>
  <c r="K106" i="5"/>
  <c r="K105" i="5" s="1"/>
  <c r="J106" i="5"/>
  <c r="J105" i="5" s="1"/>
  <c r="I106" i="5"/>
  <c r="I105" i="5" s="1"/>
  <c r="L101" i="5"/>
  <c r="L100" i="5" s="1"/>
  <c r="L99" i="5" s="1"/>
  <c r="K101" i="5"/>
  <c r="K100" i="5" s="1"/>
  <c r="K99" i="5" s="1"/>
  <c r="J101" i="5"/>
  <c r="J100" i="5" s="1"/>
  <c r="J99" i="5" s="1"/>
  <c r="I101" i="5"/>
  <c r="I100" i="5" s="1"/>
  <c r="I99" i="5" s="1"/>
  <c r="L96" i="5"/>
  <c r="L95" i="5" s="1"/>
  <c r="L94" i="5" s="1"/>
  <c r="K96" i="5"/>
  <c r="K95" i="5" s="1"/>
  <c r="K94" i="5" s="1"/>
  <c r="J96" i="5"/>
  <c r="J95" i="5" s="1"/>
  <c r="J94" i="5" s="1"/>
  <c r="I96" i="5"/>
  <c r="I95" i="5" s="1"/>
  <c r="I94" i="5" s="1"/>
  <c r="L89" i="5"/>
  <c r="L88" i="5" s="1"/>
  <c r="L87" i="5" s="1"/>
  <c r="L86" i="5" s="1"/>
  <c r="K89" i="5"/>
  <c r="K88" i="5" s="1"/>
  <c r="K87" i="5" s="1"/>
  <c r="K86" i="5" s="1"/>
  <c r="J89" i="5"/>
  <c r="J88" i="5" s="1"/>
  <c r="J87" i="5" s="1"/>
  <c r="J86" i="5" s="1"/>
  <c r="I89" i="5"/>
  <c r="I88" i="5" s="1"/>
  <c r="I87" i="5" s="1"/>
  <c r="I86" i="5" s="1"/>
  <c r="L84" i="5"/>
  <c r="L83" i="5" s="1"/>
  <c r="L82" i="5" s="1"/>
  <c r="K84" i="5"/>
  <c r="K83" i="5" s="1"/>
  <c r="K82" i="5" s="1"/>
  <c r="J84" i="5"/>
  <c r="J83" i="5" s="1"/>
  <c r="J82" i="5" s="1"/>
  <c r="I84" i="5"/>
  <c r="I83" i="5" s="1"/>
  <c r="I82" i="5" s="1"/>
  <c r="L78" i="5"/>
  <c r="K78" i="5"/>
  <c r="K77" i="5" s="1"/>
  <c r="J78" i="5"/>
  <c r="J77" i="5" s="1"/>
  <c r="I78" i="5"/>
  <c r="L77" i="5"/>
  <c r="I77" i="5"/>
  <c r="L73" i="5"/>
  <c r="L72" i="5" s="1"/>
  <c r="K73" i="5"/>
  <c r="K72" i="5" s="1"/>
  <c r="J73" i="5"/>
  <c r="J72" i="5" s="1"/>
  <c r="I73" i="5"/>
  <c r="I72" i="5" s="1"/>
  <c r="L68" i="5"/>
  <c r="L67" i="5" s="1"/>
  <c r="K68" i="5"/>
  <c r="K67" i="5" s="1"/>
  <c r="J68" i="5"/>
  <c r="J67" i="5" s="1"/>
  <c r="I68" i="5"/>
  <c r="I67" i="5" s="1"/>
  <c r="L49" i="5"/>
  <c r="L48" i="5" s="1"/>
  <c r="L47" i="5" s="1"/>
  <c r="L46" i="5" s="1"/>
  <c r="K49" i="5"/>
  <c r="K48" i="5" s="1"/>
  <c r="K47" i="5" s="1"/>
  <c r="K46" i="5" s="1"/>
  <c r="J49" i="5"/>
  <c r="J48" i="5" s="1"/>
  <c r="J47" i="5" s="1"/>
  <c r="J46" i="5" s="1"/>
  <c r="I49" i="5"/>
  <c r="I48" i="5" s="1"/>
  <c r="I47" i="5" s="1"/>
  <c r="I46" i="5" s="1"/>
  <c r="L44" i="5"/>
  <c r="L43" i="5" s="1"/>
  <c r="L42" i="5" s="1"/>
  <c r="K44" i="5"/>
  <c r="K43" i="5" s="1"/>
  <c r="K42" i="5" s="1"/>
  <c r="J44" i="5"/>
  <c r="J43" i="5" s="1"/>
  <c r="J42" i="5" s="1"/>
  <c r="I44" i="5"/>
  <c r="I43" i="5" s="1"/>
  <c r="I42" i="5" s="1"/>
  <c r="L40" i="5"/>
  <c r="K40" i="5"/>
  <c r="J40" i="5"/>
  <c r="I40" i="5"/>
  <c r="L38" i="5"/>
  <c r="L37" i="5" s="1"/>
  <c r="L36" i="5" s="1"/>
  <c r="K38" i="5"/>
  <c r="K37" i="5" s="1"/>
  <c r="K36" i="5" s="1"/>
  <c r="J38" i="5"/>
  <c r="J37" i="5" s="1"/>
  <c r="J36" i="5" s="1"/>
  <c r="I38" i="5"/>
  <c r="I37" i="5" s="1"/>
  <c r="I36" i="5" s="1"/>
  <c r="L365" i="4"/>
  <c r="K365" i="4"/>
  <c r="J365" i="4"/>
  <c r="I365" i="4"/>
  <c r="L364" i="4"/>
  <c r="K364" i="4"/>
  <c r="J364" i="4"/>
  <c r="I364" i="4"/>
  <c r="L362" i="4"/>
  <c r="K362" i="4"/>
  <c r="K361" i="4" s="1"/>
  <c r="J362" i="4"/>
  <c r="J361" i="4" s="1"/>
  <c r="J336" i="4" s="1"/>
  <c r="I362" i="4"/>
  <c r="L361" i="4"/>
  <c r="I361" i="4"/>
  <c r="L359" i="4"/>
  <c r="L358" i="4" s="1"/>
  <c r="K359" i="4"/>
  <c r="K358" i="4" s="1"/>
  <c r="J359" i="4"/>
  <c r="I359" i="4"/>
  <c r="I358" i="4" s="1"/>
  <c r="J358" i="4"/>
  <c r="L355" i="4"/>
  <c r="L354" i="4" s="1"/>
  <c r="K355" i="4"/>
  <c r="J355" i="4"/>
  <c r="I355" i="4"/>
  <c r="I354" i="4" s="1"/>
  <c r="K354" i="4"/>
  <c r="J354" i="4"/>
  <c r="L351" i="4"/>
  <c r="K351" i="4"/>
  <c r="K350" i="4" s="1"/>
  <c r="J351" i="4"/>
  <c r="J350" i="4" s="1"/>
  <c r="I351" i="4"/>
  <c r="L350" i="4"/>
  <c r="I350" i="4"/>
  <c r="L347" i="4"/>
  <c r="L346" i="4" s="1"/>
  <c r="L336" i="4" s="1"/>
  <c r="K347" i="4"/>
  <c r="K346" i="4" s="1"/>
  <c r="K336" i="4" s="1"/>
  <c r="J347" i="4"/>
  <c r="I347" i="4"/>
  <c r="I346" i="4" s="1"/>
  <c r="J346" i="4"/>
  <c r="L343" i="4"/>
  <c r="K343" i="4"/>
  <c r="J343" i="4"/>
  <c r="I343" i="4"/>
  <c r="L340" i="4"/>
  <c r="K340" i="4"/>
  <c r="J340" i="4"/>
  <c r="I340" i="4"/>
  <c r="L338" i="4"/>
  <c r="K338" i="4"/>
  <c r="K337" i="4" s="1"/>
  <c r="J338" i="4"/>
  <c r="J337" i="4" s="1"/>
  <c r="I338" i="4"/>
  <c r="L337" i="4"/>
  <c r="I337" i="4"/>
  <c r="L333" i="4"/>
  <c r="K333" i="4"/>
  <c r="K332" i="4" s="1"/>
  <c r="J333" i="4"/>
  <c r="J332" i="4" s="1"/>
  <c r="I333" i="4"/>
  <c r="L332" i="4"/>
  <c r="I332" i="4"/>
  <c r="L330" i="4"/>
  <c r="L329" i="4" s="1"/>
  <c r="K330" i="4"/>
  <c r="K329" i="4" s="1"/>
  <c r="J330" i="4"/>
  <c r="I330" i="4"/>
  <c r="I329" i="4" s="1"/>
  <c r="J329" i="4"/>
  <c r="L327" i="4"/>
  <c r="L326" i="4" s="1"/>
  <c r="K327" i="4"/>
  <c r="J327" i="4"/>
  <c r="I327" i="4"/>
  <c r="I326" i="4" s="1"/>
  <c r="K326" i="4"/>
  <c r="J326" i="4"/>
  <c r="L323" i="4"/>
  <c r="K323" i="4"/>
  <c r="K322" i="4" s="1"/>
  <c r="J323" i="4"/>
  <c r="J322" i="4" s="1"/>
  <c r="I323" i="4"/>
  <c r="L322" i="4"/>
  <c r="I322" i="4"/>
  <c r="L319" i="4"/>
  <c r="L318" i="4" s="1"/>
  <c r="K319" i="4"/>
  <c r="K318" i="4" s="1"/>
  <c r="J319" i="4"/>
  <c r="I319" i="4"/>
  <c r="I318" i="4" s="1"/>
  <c r="J318" i="4"/>
  <c r="L315" i="4"/>
  <c r="K315" i="4"/>
  <c r="J315" i="4"/>
  <c r="I315" i="4"/>
  <c r="L314" i="4"/>
  <c r="K314" i="4"/>
  <c r="J314" i="4"/>
  <c r="I314" i="4"/>
  <c r="L311" i="4"/>
  <c r="K311" i="4"/>
  <c r="J311" i="4"/>
  <c r="I311" i="4"/>
  <c r="L308" i="4"/>
  <c r="K308" i="4"/>
  <c r="J308" i="4"/>
  <c r="I308" i="4"/>
  <c r="L306" i="4"/>
  <c r="L305" i="4" s="1"/>
  <c r="L304" i="4" s="1"/>
  <c r="L303" i="4" s="1"/>
  <c r="K306" i="4"/>
  <c r="K305" i="4" s="1"/>
  <c r="J306" i="4"/>
  <c r="I306" i="4"/>
  <c r="I305" i="4" s="1"/>
  <c r="J305" i="4"/>
  <c r="L300" i="4"/>
  <c r="K300" i="4"/>
  <c r="K299" i="4" s="1"/>
  <c r="J300" i="4"/>
  <c r="J299" i="4" s="1"/>
  <c r="I300" i="4"/>
  <c r="L299" i="4"/>
  <c r="L271" i="4" s="1"/>
  <c r="I299" i="4"/>
  <c r="L297" i="4"/>
  <c r="L296" i="4" s="1"/>
  <c r="K297" i="4"/>
  <c r="K296" i="4" s="1"/>
  <c r="J297" i="4"/>
  <c r="I297" i="4"/>
  <c r="I296" i="4" s="1"/>
  <c r="J296" i="4"/>
  <c r="L294" i="4"/>
  <c r="K294" i="4"/>
  <c r="J294" i="4"/>
  <c r="I294" i="4"/>
  <c r="I293" i="4" s="1"/>
  <c r="I271" i="4" s="1"/>
  <c r="L293" i="4"/>
  <c r="K293" i="4"/>
  <c r="J293" i="4"/>
  <c r="L290" i="4"/>
  <c r="K290" i="4"/>
  <c r="K289" i="4" s="1"/>
  <c r="J290" i="4"/>
  <c r="J289" i="4" s="1"/>
  <c r="I290" i="4"/>
  <c r="L289" i="4"/>
  <c r="I289" i="4"/>
  <c r="L286" i="4"/>
  <c r="L285" i="4" s="1"/>
  <c r="K286" i="4"/>
  <c r="K285" i="4" s="1"/>
  <c r="J286" i="4"/>
  <c r="I286" i="4"/>
  <c r="I285" i="4" s="1"/>
  <c r="J285" i="4"/>
  <c r="L282" i="4"/>
  <c r="K282" i="4"/>
  <c r="J282" i="4"/>
  <c r="I282" i="4"/>
  <c r="L281" i="4"/>
  <c r="K281" i="4"/>
  <c r="J281" i="4"/>
  <c r="I281" i="4"/>
  <c r="L278" i="4"/>
  <c r="K278" i="4"/>
  <c r="J278" i="4"/>
  <c r="I278" i="4"/>
  <c r="L275" i="4"/>
  <c r="K275" i="4"/>
  <c r="J275" i="4"/>
  <c r="I275" i="4"/>
  <c r="L273" i="4"/>
  <c r="L272" i="4" s="1"/>
  <c r="K273" i="4"/>
  <c r="K272" i="4" s="1"/>
  <c r="J273" i="4"/>
  <c r="I273" i="4"/>
  <c r="I272" i="4" s="1"/>
  <c r="J272" i="4"/>
  <c r="L268" i="4"/>
  <c r="L267" i="4" s="1"/>
  <c r="K268" i="4"/>
  <c r="K267" i="4" s="1"/>
  <c r="J268" i="4"/>
  <c r="I268" i="4"/>
  <c r="I267" i="4" s="1"/>
  <c r="J267" i="4"/>
  <c r="L265" i="4"/>
  <c r="K265" i="4"/>
  <c r="J265" i="4"/>
  <c r="I265" i="4"/>
  <c r="L264" i="4"/>
  <c r="K264" i="4"/>
  <c r="J264" i="4"/>
  <c r="I264" i="4"/>
  <c r="L262" i="4"/>
  <c r="K262" i="4"/>
  <c r="K261" i="4" s="1"/>
  <c r="J262" i="4"/>
  <c r="J261" i="4" s="1"/>
  <c r="I262" i="4"/>
  <c r="L261" i="4"/>
  <c r="I261" i="4"/>
  <c r="L258" i="4"/>
  <c r="L257" i="4" s="1"/>
  <c r="K258" i="4"/>
  <c r="K257" i="4" s="1"/>
  <c r="J258" i="4"/>
  <c r="I258" i="4"/>
  <c r="I257" i="4" s="1"/>
  <c r="J257" i="4"/>
  <c r="L254" i="4"/>
  <c r="L253" i="4" s="1"/>
  <c r="K254" i="4"/>
  <c r="J254" i="4"/>
  <c r="I254" i="4"/>
  <c r="K253" i="4"/>
  <c r="J253" i="4"/>
  <c r="I253" i="4"/>
  <c r="L250" i="4"/>
  <c r="K250" i="4"/>
  <c r="K249" i="4" s="1"/>
  <c r="J250" i="4"/>
  <c r="J249" i="4" s="1"/>
  <c r="J239" i="4" s="1"/>
  <c r="I250" i="4"/>
  <c r="L249" i="4"/>
  <c r="I249" i="4"/>
  <c r="L246" i="4"/>
  <c r="K246" i="4"/>
  <c r="J246" i="4"/>
  <c r="I246" i="4"/>
  <c r="L243" i="4"/>
  <c r="K243" i="4"/>
  <c r="J243" i="4"/>
  <c r="I243" i="4"/>
  <c r="L241" i="4"/>
  <c r="L240" i="4" s="1"/>
  <c r="K241" i="4"/>
  <c r="J241" i="4"/>
  <c r="I241" i="4"/>
  <c r="K240" i="4"/>
  <c r="J240" i="4"/>
  <c r="I240" i="4"/>
  <c r="L234" i="4"/>
  <c r="L233" i="4" s="1"/>
  <c r="L232" i="4" s="1"/>
  <c r="K234" i="4"/>
  <c r="K233" i="4" s="1"/>
  <c r="K232" i="4" s="1"/>
  <c r="J234" i="4"/>
  <c r="J233" i="4" s="1"/>
  <c r="J232" i="4" s="1"/>
  <c r="I234" i="4"/>
  <c r="I233" i="4" s="1"/>
  <c r="I232" i="4" s="1"/>
  <c r="L230" i="4"/>
  <c r="L229" i="4" s="1"/>
  <c r="K230" i="4"/>
  <c r="K229" i="4" s="1"/>
  <c r="K228" i="4" s="1"/>
  <c r="J230" i="4"/>
  <c r="I230" i="4"/>
  <c r="I229" i="4" s="1"/>
  <c r="J229" i="4"/>
  <c r="J228" i="4" s="1"/>
  <c r="L228" i="4"/>
  <c r="I228" i="4"/>
  <c r="L221" i="4"/>
  <c r="L220" i="4" s="1"/>
  <c r="K221" i="4"/>
  <c r="K220" i="4" s="1"/>
  <c r="J221" i="4"/>
  <c r="I221" i="4"/>
  <c r="I220" i="4" s="1"/>
  <c r="J220" i="4"/>
  <c r="L218" i="4"/>
  <c r="K218" i="4"/>
  <c r="J218" i="4"/>
  <c r="I218" i="4"/>
  <c r="L217" i="4"/>
  <c r="K217" i="4"/>
  <c r="J217" i="4"/>
  <c r="I217" i="4"/>
  <c r="I216" i="4" s="1"/>
  <c r="J216" i="4"/>
  <c r="L211" i="4"/>
  <c r="K211" i="4"/>
  <c r="J211" i="4"/>
  <c r="I211" i="4"/>
  <c r="L210" i="4"/>
  <c r="L209" i="4" s="1"/>
  <c r="K210" i="4"/>
  <c r="K209" i="4" s="1"/>
  <c r="J210" i="4"/>
  <c r="I210" i="4"/>
  <c r="I209" i="4" s="1"/>
  <c r="J209" i="4"/>
  <c r="L207" i="4"/>
  <c r="L206" i="4" s="1"/>
  <c r="K207" i="4"/>
  <c r="K206" i="4" s="1"/>
  <c r="J207" i="4"/>
  <c r="J206" i="4" s="1"/>
  <c r="I207" i="4"/>
  <c r="I206" i="4" s="1"/>
  <c r="L202" i="4"/>
  <c r="K202" i="4"/>
  <c r="K201" i="4" s="1"/>
  <c r="J202" i="4"/>
  <c r="J201" i="4" s="1"/>
  <c r="I202" i="4"/>
  <c r="L201" i="4"/>
  <c r="I201" i="4"/>
  <c r="L196" i="4"/>
  <c r="L195" i="4" s="1"/>
  <c r="K196" i="4"/>
  <c r="K195" i="4" s="1"/>
  <c r="J196" i="4"/>
  <c r="J195" i="4" s="1"/>
  <c r="I196" i="4"/>
  <c r="I195" i="4" s="1"/>
  <c r="L191" i="4"/>
  <c r="K191" i="4"/>
  <c r="K190" i="4" s="1"/>
  <c r="J191" i="4"/>
  <c r="J190" i="4" s="1"/>
  <c r="I191" i="4"/>
  <c r="I190" i="4" s="1"/>
  <c r="L190" i="4"/>
  <c r="L188" i="4"/>
  <c r="K188" i="4"/>
  <c r="K187" i="4" s="1"/>
  <c r="J188" i="4"/>
  <c r="J187" i="4" s="1"/>
  <c r="I188" i="4"/>
  <c r="L187" i="4"/>
  <c r="I187" i="4"/>
  <c r="L180" i="4"/>
  <c r="L179" i="4" s="1"/>
  <c r="K180" i="4"/>
  <c r="K179" i="4" s="1"/>
  <c r="J180" i="4"/>
  <c r="I180" i="4"/>
  <c r="I179" i="4" s="1"/>
  <c r="J179" i="4"/>
  <c r="J173" i="4" s="1"/>
  <c r="L175" i="4"/>
  <c r="K175" i="4"/>
  <c r="J175" i="4"/>
  <c r="I175" i="4"/>
  <c r="I174" i="4" s="1"/>
  <c r="I173" i="4" s="1"/>
  <c r="L174" i="4"/>
  <c r="L173" i="4" s="1"/>
  <c r="K174" i="4"/>
  <c r="K173" i="4" s="1"/>
  <c r="J174" i="4"/>
  <c r="L171" i="4"/>
  <c r="K171" i="4"/>
  <c r="J171" i="4"/>
  <c r="I171" i="4"/>
  <c r="L170" i="4"/>
  <c r="L169" i="4" s="1"/>
  <c r="L168" i="4" s="1"/>
  <c r="K170" i="4"/>
  <c r="K169" i="4" s="1"/>
  <c r="J170" i="4"/>
  <c r="I170" i="4"/>
  <c r="I169" i="4" s="1"/>
  <c r="J169" i="4"/>
  <c r="L166" i="4"/>
  <c r="L165" i="4" s="1"/>
  <c r="K166" i="4"/>
  <c r="K165" i="4" s="1"/>
  <c r="J166" i="4"/>
  <c r="I166" i="4"/>
  <c r="I165" i="4" s="1"/>
  <c r="J165" i="4"/>
  <c r="L161" i="4"/>
  <c r="K161" i="4"/>
  <c r="J161" i="4"/>
  <c r="I161" i="4"/>
  <c r="I160" i="4" s="1"/>
  <c r="I159" i="4" s="1"/>
  <c r="I158" i="4" s="1"/>
  <c r="L160" i="4"/>
  <c r="L159" i="4" s="1"/>
  <c r="L158" i="4" s="1"/>
  <c r="K160" i="4"/>
  <c r="J160" i="4"/>
  <c r="J159" i="4" s="1"/>
  <c r="J158" i="4" s="1"/>
  <c r="L155" i="4"/>
  <c r="L154" i="4" s="1"/>
  <c r="K155" i="4"/>
  <c r="K154" i="4" s="1"/>
  <c r="K153" i="4" s="1"/>
  <c r="J155" i="4"/>
  <c r="I155" i="4"/>
  <c r="I154" i="4" s="1"/>
  <c r="I153" i="4" s="1"/>
  <c r="J154" i="4"/>
  <c r="J153" i="4" s="1"/>
  <c r="L153" i="4"/>
  <c r="L151" i="4"/>
  <c r="L150" i="4" s="1"/>
  <c r="K151" i="4"/>
  <c r="K150" i="4" s="1"/>
  <c r="J151" i="4"/>
  <c r="I151" i="4"/>
  <c r="I150" i="4" s="1"/>
  <c r="J150" i="4"/>
  <c r="L147" i="4"/>
  <c r="K147" i="4"/>
  <c r="J147" i="4"/>
  <c r="I147" i="4"/>
  <c r="I146" i="4" s="1"/>
  <c r="I145" i="4" s="1"/>
  <c r="L146" i="4"/>
  <c r="L145" i="4" s="1"/>
  <c r="K146" i="4"/>
  <c r="K145" i="4" s="1"/>
  <c r="J146" i="4"/>
  <c r="J145" i="4"/>
  <c r="L142" i="4"/>
  <c r="K142" i="4"/>
  <c r="J142" i="4"/>
  <c r="I142" i="4"/>
  <c r="L141" i="4"/>
  <c r="L140" i="4" s="1"/>
  <c r="K141" i="4"/>
  <c r="K140" i="4" s="1"/>
  <c r="J141" i="4"/>
  <c r="I141" i="4"/>
  <c r="I140" i="4" s="1"/>
  <c r="J140" i="4"/>
  <c r="L137" i="4"/>
  <c r="L136" i="4" s="1"/>
  <c r="K137" i="4"/>
  <c r="K136" i="4" s="1"/>
  <c r="K135" i="4" s="1"/>
  <c r="J137" i="4"/>
  <c r="I137" i="4"/>
  <c r="I136" i="4" s="1"/>
  <c r="J136" i="4"/>
  <c r="J135" i="4" s="1"/>
  <c r="L135" i="4"/>
  <c r="I135" i="4"/>
  <c r="L133" i="4"/>
  <c r="L132" i="4" s="1"/>
  <c r="L131" i="4" s="1"/>
  <c r="K133" i="4"/>
  <c r="K132" i="4" s="1"/>
  <c r="K131" i="4" s="1"/>
  <c r="K113" i="4" s="1"/>
  <c r="J133" i="4"/>
  <c r="J132" i="4" s="1"/>
  <c r="J131" i="4" s="1"/>
  <c r="I133" i="4"/>
  <c r="I132" i="4" s="1"/>
  <c r="I131" i="4"/>
  <c r="L129" i="4"/>
  <c r="L128" i="4" s="1"/>
  <c r="K129" i="4"/>
  <c r="K128" i="4" s="1"/>
  <c r="K127" i="4" s="1"/>
  <c r="J129" i="4"/>
  <c r="I129" i="4"/>
  <c r="I128" i="4" s="1"/>
  <c r="J128" i="4"/>
  <c r="J127" i="4" s="1"/>
  <c r="L127" i="4"/>
  <c r="I127" i="4"/>
  <c r="L125" i="4"/>
  <c r="L124" i="4" s="1"/>
  <c r="L123" i="4" s="1"/>
  <c r="K125" i="4"/>
  <c r="K124" i="4" s="1"/>
  <c r="K123" i="4" s="1"/>
  <c r="J125" i="4"/>
  <c r="J124" i="4" s="1"/>
  <c r="J123" i="4" s="1"/>
  <c r="J113" i="4" s="1"/>
  <c r="I125" i="4"/>
  <c r="I124" i="4" s="1"/>
  <c r="I123" i="4"/>
  <c r="L121" i="4"/>
  <c r="L120" i="4" s="1"/>
  <c r="K121" i="4"/>
  <c r="K120" i="4" s="1"/>
  <c r="K119" i="4" s="1"/>
  <c r="J121" i="4"/>
  <c r="I121" i="4"/>
  <c r="I120" i="4" s="1"/>
  <c r="I119" i="4" s="1"/>
  <c r="I113" i="4" s="1"/>
  <c r="J120" i="4"/>
  <c r="J119" i="4" s="1"/>
  <c r="L119" i="4"/>
  <c r="L116" i="4"/>
  <c r="L115" i="4" s="1"/>
  <c r="K116" i="4"/>
  <c r="K115" i="4" s="1"/>
  <c r="K114" i="4" s="1"/>
  <c r="J116" i="4"/>
  <c r="I116" i="4"/>
  <c r="I115" i="4" s="1"/>
  <c r="J115" i="4"/>
  <c r="J114" i="4" s="1"/>
  <c r="L114" i="4"/>
  <c r="I114" i="4"/>
  <c r="L110" i="4"/>
  <c r="K110" i="4"/>
  <c r="K109" i="4" s="1"/>
  <c r="J110" i="4"/>
  <c r="J109" i="4" s="1"/>
  <c r="I110" i="4"/>
  <c r="L109" i="4"/>
  <c r="I109" i="4"/>
  <c r="L106" i="4"/>
  <c r="L105" i="4" s="1"/>
  <c r="K106" i="4"/>
  <c r="K105" i="4" s="1"/>
  <c r="K104" i="4" s="1"/>
  <c r="J106" i="4"/>
  <c r="I106" i="4"/>
  <c r="I105" i="4" s="1"/>
  <c r="I104" i="4" s="1"/>
  <c r="J105" i="4"/>
  <c r="J104" i="4" s="1"/>
  <c r="L104" i="4"/>
  <c r="L101" i="4"/>
  <c r="L100" i="4" s="1"/>
  <c r="K101" i="4"/>
  <c r="K100" i="4" s="1"/>
  <c r="K99" i="4" s="1"/>
  <c r="J101" i="4"/>
  <c r="I101" i="4"/>
  <c r="I100" i="4" s="1"/>
  <c r="J100" i="4"/>
  <c r="J99" i="4" s="1"/>
  <c r="L99" i="4"/>
  <c r="I99" i="4"/>
  <c r="L96" i="4"/>
  <c r="L95" i="4" s="1"/>
  <c r="L94" i="4" s="1"/>
  <c r="L93" i="4" s="1"/>
  <c r="K96" i="4"/>
  <c r="K95" i="4" s="1"/>
  <c r="K94" i="4" s="1"/>
  <c r="K93" i="4" s="1"/>
  <c r="J96" i="4"/>
  <c r="J95" i="4" s="1"/>
  <c r="J94" i="4" s="1"/>
  <c r="J93" i="4" s="1"/>
  <c r="I96" i="4"/>
  <c r="I95" i="4" s="1"/>
  <c r="I94" i="4" s="1"/>
  <c r="L89" i="4"/>
  <c r="K89" i="4"/>
  <c r="K88" i="4" s="1"/>
  <c r="K87" i="4" s="1"/>
  <c r="K86" i="4" s="1"/>
  <c r="J89" i="4"/>
  <c r="J88" i="4" s="1"/>
  <c r="J87" i="4" s="1"/>
  <c r="J86" i="4" s="1"/>
  <c r="I89" i="4"/>
  <c r="L88" i="4"/>
  <c r="L87" i="4" s="1"/>
  <c r="L86" i="4" s="1"/>
  <c r="I88" i="4"/>
  <c r="I87" i="4"/>
  <c r="I86" i="4" s="1"/>
  <c r="L84" i="4"/>
  <c r="K84" i="4"/>
  <c r="J84" i="4"/>
  <c r="I84" i="4"/>
  <c r="I83" i="4" s="1"/>
  <c r="I82" i="4" s="1"/>
  <c r="L83" i="4"/>
  <c r="L82" i="4" s="1"/>
  <c r="K83" i="4"/>
  <c r="K82" i="4" s="1"/>
  <c r="J83" i="4"/>
  <c r="J82" i="4"/>
  <c r="L78" i="4"/>
  <c r="K78" i="4"/>
  <c r="J78" i="4"/>
  <c r="I78" i="4"/>
  <c r="L77" i="4"/>
  <c r="K77" i="4"/>
  <c r="J77" i="4"/>
  <c r="I77" i="4"/>
  <c r="L73" i="4"/>
  <c r="K73" i="4"/>
  <c r="K72" i="4" s="1"/>
  <c r="J73" i="4"/>
  <c r="I73" i="4"/>
  <c r="L72" i="4"/>
  <c r="J72" i="4"/>
  <c r="I72" i="4"/>
  <c r="L68" i="4"/>
  <c r="L67" i="4" s="1"/>
  <c r="K68" i="4"/>
  <c r="K67" i="4" s="1"/>
  <c r="J68" i="4"/>
  <c r="I68" i="4"/>
  <c r="I67" i="4" s="1"/>
  <c r="I66" i="4" s="1"/>
  <c r="J67" i="4"/>
  <c r="J66" i="4" s="1"/>
  <c r="J65" i="4" s="1"/>
  <c r="L66" i="4"/>
  <c r="L65" i="4" s="1"/>
  <c r="L49" i="4"/>
  <c r="L48" i="4" s="1"/>
  <c r="L47" i="4" s="1"/>
  <c r="L46" i="4" s="1"/>
  <c r="K49" i="4"/>
  <c r="K48" i="4" s="1"/>
  <c r="K47" i="4" s="1"/>
  <c r="K46" i="4" s="1"/>
  <c r="J49" i="4"/>
  <c r="J48" i="4" s="1"/>
  <c r="J47" i="4" s="1"/>
  <c r="J46" i="4" s="1"/>
  <c r="I49" i="4"/>
  <c r="I48" i="4" s="1"/>
  <c r="I47" i="4" s="1"/>
  <c r="I46" i="4" s="1"/>
  <c r="L44" i="4"/>
  <c r="L43" i="4" s="1"/>
  <c r="L42" i="4" s="1"/>
  <c r="K44" i="4"/>
  <c r="J44" i="4"/>
  <c r="J43" i="4" s="1"/>
  <c r="J42" i="4" s="1"/>
  <c r="I44" i="4"/>
  <c r="I43" i="4" s="1"/>
  <c r="I42" i="4" s="1"/>
  <c r="K43" i="4"/>
  <c r="K42" i="4" s="1"/>
  <c r="L40" i="4"/>
  <c r="K40" i="4"/>
  <c r="J40" i="4"/>
  <c r="I40" i="4"/>
  <c r="L38" i="4"/>
  <c r="L37" i="4" s="1"/>
  <c r="L36" i="4" s="1"/>
  <c r="K38" i="4"/>
  <c r="K37" i="4" s="1"/>
  <c r="K36" i="4" s="1"/>
  <c r="J38" i="4"/>
  <c r="J37" i="4" s="1"/>
  <c r="J36" i="4" s="1"/>
  <c r="I38" i="4"/>
  <c r="I37" i="4" s="1"/>
  <c r="I36" i="4" s="1"/>
  <c r="I35" i="4" s="1"/>
  <c r="L365" i="2"/>
  <c r="L364" i="2" s="1"/>
  <c r="K365" i="2"/>
  <c r="J365" i="2"/>
  <c r="I365" i="2"/>
  <c r="K364" i="2"/>
  <c r="J364" i="2"/>
  <c r="I364" i="2"/>
  <c r="L362" i="2"/>
  <c r="K362" i="2"/>
  <c r="K361" i="2" s="1"/>
  <c r="J362" i="2"/>
  <c r="I362" i="2"/>
  <c r="L361" i="2"/>
  <c r="J361" i="2"/>
  <c r="I361" i="2"/>
  <c r="L359" i="2"/>
  <c r="L358" i="2" s="1"/>
  <c r="K359" i="2"/>
  <c r="K358" i="2" s="1"/>
  <c r="J359" i="2"/>
  <c r="J358" i="2" s="1"/>
  <c r="I359" i="2"/>
  <c r="I358" i="2" s="1"/>
  <c r="L355" i="2"/>
  <c r="L354" i="2" s="1"/>
  <c r="K355" i="2"/>
  <c r="J355" i="2"/>
  <c r="I355" i="2"/>
  <c r="K354" i="2"/>
  <c r="J354" i="2"/>
  <c r="I354" i="2"/>
  <c r="L351" i="2"/>
  <c r="K351" i="2"/>
  <c r="K350" i="2" s="1"/>
  <c r="J351" i="2"/>
  <c r="I351" i="2"/>
  <c r="L350" i="2"/>
  <c r="J350" i="2"/>
  <c r="I350" i="2"/>
  <c r="L347" i="2"/>
  <c r="L346" i="2" s="1"/>
  <c r="K347" i="2"/>
  <c r="K346" i="2" s="1"/>
  <c r="J347" i="2"/>
  <c r="J346" i="2" s="1"/>
  <c r="J336" i="2" s="1"/>
  <c r="I347" i="2"/>
  <c r="I346" i="2" s="1"/>
  <c r="I336" i="2" s="1"/>
  <c r="L343" i="2"/>
  <c r="K343" i="2"/>
  <c r="J343" i="2"/>
  <c r="I343" i="2"/>
  <c r="L340" i="2"/>
  <c r="K340" i="2"/>
  <c r="J340" i="2"/>
  <c r="I340" i="2"/>
  <c r="L338" i="2"/>
  <c r="K338" i="2"/>
  <c r="K337" i="2" s="1"/>
  <c r="K336" i="2" s="1"/>
  <c r="J338" i="2"/>
  <c r="I338" i="2"/>
  <c r="L337" i="2"/>
  <c r="J337" i="2"/>
  <c r="I337" i="2"/>
  <c r="L333" i="2"/>
  <c r="K333" i="2"/>
  <c r="K332" i="2" s="1"/>
  <c r="J333" i="2"/>
  <c r="I333" i="2"/>
  <c r="L332" i="2"/>
  <c r="J332" i="2"/>
  <c r="I332" i="2"/>
  <c r="L330" i="2"/>
  <c r="L329" i="2" s="1"/>
  <c r="K330" i="2"/>
  <c r="K329" i="2" s="1"/>
  <c r="J330" i="2"/>
  <c r="J329" i="2" s="1"/>
  <c r="I330" i="2"/>
  <c r="I329" i="2" s="1"/>
  <c r="L327" i="2"/>
  <c r="L326" i="2" s="1"/>
  <c r="K327" i="2"/>
  <c r="J327" i="2"/>
  <c r="I327" i="2"/>
  <c r="K326" i="2"/>
  <c r="J326" i="2"/>
  <c r="I326" i="2"/>
  <c r="L323" i="2"/>
  <c r="K323" i="2"/>
  <c r="K322" i="2" s="1"/>
  <c r="J323" i="2"/>
  <c r="I323" i="2"/>
  <c r="L322" i="2"/>
  <c r="J322" i="2"/>
  <c r="I322" i="2"/>
  <c r="L319" i="2"/>
  <c r="L318" i="2" s="1"/>
  <c r="K319" i="2"/>
  <c r="K318" i="2" s="1"/>
  <c r="J319" i="2"/>
  <c r="J318" i="2" s="1"/>
  <c r="I319" i="2"/>
  <c r="I318" i="2" s="1"/>
  <c r="L315" i="2"/>
  <c r="L314" i="2" s="1"/>
  <c r="K315" i="2"/>
  <c r="J315" i="2"/>
  <c r="I315" i="2"/>
  <c r="K314" i="2"/>
  <c r="J314" i="2"/>
  <c r="I314" i="2"/>
  <c r="L311" i="2"/>
  <c r="K311" i="2"/>
  <c r="J311" i="2"/>
  <c r="I311" i="2"/>
  <c r="L308" i="2"/>
  <c r="K308" i="2"/>
  <c r="J308" i="2"/>
  <c r="I308" i="2"/>
  <c r="L306" i="2"/>
  <c r="L305" i="2" s="1"/>
  <c r="L304" i="2" s="1"/>
  <c r="K306" i="2"/>
  <c r="K305" i="2" s="1"/>
  <c r="J306" i="2"/>
  <c r="J305" i="2" s="1"/>
  <c r="I306" i="2"/>
  <c r="I305" i="2" s="1"/>
  <c r="L300" i="2"/>
  <c r="K300" i="2"/>
  <c r="K299" i="2" s="1"/>
  <c r="J300" i="2"/>
  <c r="I300" i="2"/>
  <c r="L299" i="2"/>
  <c r="J299" i="2"/>
  <c r="I299" i="2"/>
  <c r="L297" i="2"/>
  <c r="L296" i="2" s="1"/>
  <c r="K297" i="2"/>
  <c r="K296" i="2" s="1"/>
  <c r="J297" i="2"/>
  <c r="J296" i="2" s="1"/>
  <c r="I297" i="2"/>
  <c r="I296" i="2" s="1"/>
  <c r="L294" i="2"/>
  <c r="L293" i="2" s="1"/>
  <c r="K294" i="2"/>
  <c r="J294" i="2"/>
  <c r="I294" i="2"/>
  <c r="K293" i="2"/>
  <c r="J293" i="2"/>
  <c r="I293" i="2"/>
  <c r="L290" i="2"/>
  <c r="K290" i="2"/>
  <c r="K289" i="2" s="1"/>
  <c r="J290" i="2"/>
  <c r="I290" i="2"/>
  <c r="L289" i="2"/>
  <c r="J289" i="2"/>
  <c r="I289" i="2"/>
  <c r="L286" i="2"/>
  <c r="L285" i="2" s="1"/>
  <c r="K286" i="2"/>
  <c r="K285" i="2" s="1"/>
  <c r="J286" i="2"/>
  <c r="J285" i="2" s="1"/>
  <c r="I286" i="2"/>
  <c r="I285" i="2" s="1"/>
  <c r="L282" i="2"/>
  <c r="L281" i="2" s="1"/>
  <c r="K282" i="2"/>
  <c r="J282" i="2"/>
  <c r="I282" i="2"/>
  <c r="K281" i="2"/>
  <c r="J281" i="2"/>
  <c r="I281" i="2"/>
  <c r="L278" i="2"/>
  <c r="K278" i="2"/>
  <c r="J278" i="2"/>
  <c r="I278" i="2"/>
  <c r="L275" i="2"/>
  <c r="K275" i="2"/>
  <c r="J275" i="2"/>
  <c r="I275" i="2"/>
  <c r="L273" i="2"/>
  <c r="L272" i="2" s="1"/>
  <c r="L271" i="2" s="1"/>
  <c r="K273" i="2"/>
  <c r="K272" i="2" s="1"/>
  <c r="J273" i="2"/>
  <c r="J272" i="2" s="1"/>
  <c r="I273" i="2"/>
  <c r="I272" i="2" s="1"/>
  <c r="L268" i="2"/>
  <c r="L267" i="2" s="1"/>
  <c r="K268" i="2"/>
  <c r="K267" i="2" s="1"/>
  <c r="J268" i="2"/>
  <c r="J267" i="2" s="1"/>
  <c r="I268" i="2"/>
  <c r="I267" i="2" s="1"/>
  <c r="L265" i="2"/>
  <c r="L264" i="2" s="1"/>
  <c r="K265" i="2"/>
  <c r="J265" i="2"/>
  <c r="I265" i="2"/>
  <c r="K264" i="2"/>
  <c r="J264" i="2"/>
  <c r="I264" i="2"/>
  <c r="L262" i="2"/>
  <c r="K262" i="2"/>
  <c r="K261" i="2" s="1"/>
  <c r="J262" i="2"/>
  <c r="I262" i="2"/>
  <c r="L261" i="2"/>
  <c r="J261" i="2"/>
  <c r="I261" i="2"/>
  <c r="L258" i="2"/>
  <c r="L257" i="2" s="1"/>
  <c r="K258" i="2"/>
  <c r="K257" i="2" s="1"/>
  <c r="J258" i="2"/>
  <c r="J257" i="2" s="1"/>
  <c r="I258" i="2"/>
  <c r="I257" i="2" s="1"/>
  <c r="L254" i="2"/>
  <c r="L253" i="2" s="1"/>
  <c r="K254" i="2"/>
  <c r="J254" i="2"/>
  <c r="I254" i="2"/>
  <c r="K253" i="2"/>
  <c r="J253" i="2"/>
  <c r="I253" i="2"/>
  <c r="L250" i="2"/>
  <c r="K250" i="2"/>
  <c r="K249" i="2" s="1"/>
  <c r="J250" i="2"/>
  <c r="I250" i="2"/>
  <c r="L249" i="2"/>
  <c r="J249" i="2"/>
  <c r="I249" i="2"/>
  <c r="L246" i="2"/>
  <c r="K246" i="2"/>
  <c r="J246" i="2"/>
  <c r="I246" i="2"/>
  <c r="L243" i="2"/>
  <c r="K243" i="2"/>
  <c r="J243" i="2"/>
  <c r="I243" i="2"/>
  <c r="L241" i="2"/>
  <c r="L240" i="2" s="1"/>
  <c r="L239" i="2" s="1"/>
  <c r="L238" i="2" s="1"/>
  <c r="K241" i="2"/>
  <c r="J241" i="2"/>
  <c r="I241" i="2"/>
  <c r="K240" i="2"/>
  <c r="J240" i="2"/>
  <c r="I240" i="2"/>
  <c r="L234" i="2"/>
  <c r="L233" i="2" s="1"/>
  <c r="L232" i="2" s="1"/>
  <c r="K234" i="2"/>
  <c r="K233" i="2" s="1"/>
  <c r="K232" i="2" s="1"/>
  <c r="J234" i="2"/>
  <c r="J233" i="2" s="1"/>
  <c r="J232" i="2" s="1"/>
  <c r="I234" i="2"/>
  <c r="I233" i="2" s="1"/>
  <c r="I232" i="2" s="1"/>
  <c r="L230" i="2"/>
  <c r="L229" i="2" s="1"/>
  <c r="L228" i="2" s="1"/>
  <c r="K230" i="2"/>
  <c r="K229" i="2" s="1"/>
  <c r="K228" i="2" s="1"/>
  <c r="J230" i="2"/>
  <c r="J229" i="2" s="1"/>
  <c r="J228" i="2" s="1"/>
  <c r="I230" i="2"/>
  <c r="I229" i="2" s="1"/>
  <c r="I228" i="2" s="1"/>
  <c r="L221" i="2"/>
  <c r="L220" i="2" s="1"/>
  <c r="K221" i="2"/>
  <c r="K220" i="2" s="1"/>
  <c r="J221" i="2"/>
  <c r="J220" i="2" s="1"/>
  <c r="I221" i="2"/>
  <c r="I220" i="2" s="1"/>
  <c r="L218" i="2"/>
  <c r="L217" i="2" s="1"/>
  <c r="K218" i="2"/>
  <c r="J218" i="2"/>
  <c r="I218" i="2"/>
  <c r="K217" i="2"/>
  <c r="K216" i="2" s="1"/>
  <c r="J217" i="2"/>
  <c r="J216" i="2" s="1"/>
  <c r="I217" i="2"/>
  <c r="L211" i="2"/>
  <c r="L210" i="2" s="1"/>
  <c r="L209" i="2" s="1"/>
  <c r="K211" i="2"/>
  <c r="J211" i="2"/>
  <c r="I211" i="2"/>
  <c r="K210" i="2"/>
  <c r="K209" i="2" s="1"/>
  <c r="J210" i="2"/>
  <c r="J209" i="2" s="1"/>
  <c r="I210" i="2"/>
  <c r="I209" i="2" s="1"/>
  <c r="L207" i="2"/>
  <c r="L206" i="2" s="1"/>
  <c r="K207" i="2"/>
  <c r="K206" i="2" s="1"/>
  <c r="J207" i="2"/>
  <c r="J206" i="2" s="1"/>
  <c r="I207" i="2"/>
  <c r="I206" i="2" s="1"/>
  <c r="L202" i="2"/>
  <c r="K202" i="2"/>
  <c r="K201" i="2" s="1"/>
  <c r="J202" i="2"/>
  <c r="I202" i="2"/>
  <c r="L201" i="2"/>
  <c r="J201" i="2"/>
  <c r="I201" i="2"/>
  <c r="L196" i="2"/>
  <c r="L195" i="2" s="1"/>
  <c r="K196" i="2"/>
  <c r="K195" i="2" s="1"/>
  <c r="J196" i="2"/>
  <c r="J195" i="2" s="1"/>
  <c r="I196" i="2"/>
  <c r="I195" i="2" s="1"/>
  <c r="L191" i="2"/>
  <c r="L190" i="2" s="1"/>
  <c r="K191" i="2"/>
  <c r="J191" i="2"/>
  <c r="J190" i="2" s="1"/>
  <c r="I191" i="2"/>
  <c r="K190" i="2"/>
  <c r="I190" i="2"/>
  <c r="L188" i="2"/>
  <c r="K188" i="2"/>
  <c r="J188" i="2"/>
  <c r="I188" i="2"/>
  <c r="L187" i="2"/>
  <c r="K187" i="2"/>
  <c r="J187" i="2"/>
  <c r="I187" i="2"/>
  <c r="L180" i="2"/>
  <c r="L179" i="2" s="1"/>
  <c r="K180" i="2"/>
  <c r="K179" i="2" s="1"/>
  <c r="J180" i="2"/>
  <c r="J179" i="2" s="1"/>
  <c r="I180" i="2"/>
  <c r="I179" i="2" s="1"/>
  <c r="L175" i="2"/>
  <c r="L174" i="2" s="1"/>
  <c r="L173" i="2" s="1"/>
  <c r="K175" i="2"/>
  <c r="J175" i="2"/>
  <c r="I175" i="2"/>
  <c r="K174" i="2"/>
  <c r="J174" i="2"/>
  <c r="I174" i="2"/>
  <c r="L171" i="2"/>
  <c r="L170" i="2" s="1"/>
  <c r="L169" i="2" s="1"/>
  <c r="K171" i="2"/>
  <c r="J171" i="2"/>
  <c r="I171" i="2"/>
  <c r="K170" i="2"/>
  <c r="K169" i="2" s="1"/>
  <c r="J170" i="2"/>
  <c r="J169" i="2" s="1"/>
  <c r="I170" i="2"/>
  <c r="I169" i="2" s="1"/>
  <c r="L166" i="2"/>
  <c r="L165" i="2" s="1"/>
  <c r="K166" i="2"/>
  <c r="K165" i="2" s="1"/>
  <c r="J166" i="2"/>
  <c r="J165" i="2" s="1"/>
  <c r="I166" i="2"/>
  <c r="I165" i="2" s="1"/>
  <c r="L161" i="2"/>
  <c r="L160" i="2" s="1"/>
  <c r="K161" i="2"/>
  <c r="J161" i="2"/>
  <c r="I161" i="2"/>
  <c r="K160" i="2"/>
  <c r="K159" i="2" s="1"/>
  <c r="K158" i="2" s="1"/>
  <c r="J160" i="2"/>
  <c r="J159" i="2" s="1"/>
  <c r="J158" i="2" s="1"/>
  <c r="I160" i="2"/>
  <c r="I159" i="2" s="1"/>
  <c r="I158" i="2" s="1"/>
  <c r="L155" i="2"/>
  <c r="L154" i="2" s="1"/>
  <c r="L153" i="2" s="1"/>
  <c r="K155" i="2"/>
  <c r="K154" i="2" s="1"/>
  <c r="K153" i="2" s="1"/>
  <c r="J155" i="2"/>
  <c r="J154" i="2" s="1"/>
  <c r="J153" i="2" s="1"/>
  <c r="I155" i="2"/>
  <c r="I154" i="2" s="1"/>
  <c r="I153" i="2" s="1"/>
  <c r="L151" i="2"/>
  <c r="L150" i="2" s="1"/>
  <c r="K151" i="2"/>
  <c r="K150" i="2" s="1"/>
  <c r="J151" i="2"/>
  <c r="J150" i="2" s="1"/>
  <c r="I151" i="2"/>
  <c r="I150" i="2" s="1"/>
  <c r="L147" i="2"/>
  <c r="L146" i="2" s="1"/>
  <c r="L145" i="2" s="1"/>
  <c r="K147" i="2"/>
  <c r="J147" i="2"/>
  <c r="I147" i="2"/>
  <c r="K146" i="2"/>
  <c r="K145" i="2" s="1"/>
  <c r="J146" i="2"/>
  <c r="J145" i="2" s="1"/>
  <c r="I146" i="2"/>
  <c r="I145" i="2" s="1"/>
  <c r="L142" i="2"/>
  <c r="L141" i="2" s="1"/>
  <c r="L140" i="2" s="1"/>
  <c r="K142" i="2"/>
  <c r="J142" i="2"/>
  <c r="I142" i="2"/>
  <c r="K141" i="2"/>
  <c r="K140" i="2" s="1"/>
  <c r="J141" i="2"/>
  <c r="J140" i="2" s="1"/>
  <c r="I141" i="2"/>
  <c r="I140" i="2" s="1"/>
  <c r="L137" i="2"/>
  <c r="L136" i="2" s="1"/>
  <c r="L135" i="2" s="1"/>
  <c r="K137" i="2"/>
  <c r="K136" i="2" s="1"/>
  <c r="K135" i="2" s="1"/>
  <c r="J137" i="2"/>
  <c r="J136" i="2" s="1"/>
  <c r="J135" i="2" s="1"/>
  <c r="I137" i="2"/>
  <c r="I136" i="2" s="1"/>
  <c r="I135" i="2" s="1"/>
  <c r="L133" i="2"/>
  <c r="L132" i="2" s="1"/>
  <c r="L131" i="2" s="1"/>
  <c r="K133" i="2"/>
  <c r="K132" i="2" s="1"/>
  <c r="K131" i="2" s="1"/>
  <c r="J133" i="2"/>
  <c r="J132" i="2" s="1"/>
  <c r="J131" i="2" s="1"/>
  <c r="I133" i="2"/>
  <c r="I132" i="2" s="1"/>
  <c r="I131" i="2" s="1"/>
  <c r="L129" i="2"/>
  <c r="L128" i="2" s="1"/>
  <c r="L127" i="2" s="1"/>
  <c r="K129" i="2"/>
  <c r="K128" i="2" s="1"/>
  <c r="K127" i="2" s="1"/>
  <c r="J129" i="2"/>
  <c r="J128" i="2" s="1"/>
  <c r="J127" i="2" s="1"/>
  <c r="I129" i="2"/>
  <c r="I128" i="2" s="1"/>
  <c r="I127" i="2" s="1"/>
  <c r="L125" i="2"/>
  <c r="L124" i="2" s="1"/>
  <c r="L123" i="2" s="1"/>
  <c r="K125" i="2"/>
  <c r="K124" i="2" s="1"/>
  <c r="K123" i="2" s="1"/>
  <c r="J125" i="2"/>
  <c r="J124" i="2" s="1"/>
  <c r="J123" i="2" s="1"/>
  <c r="I125" i="2"/>
  <c r="I124" i="2" s="1"/>
  <c r="I123" i="2" s="1"/>
  <c r="L121" i="2"/>
  <c r="L120" i="2" s="1"/>
  <c r="L119" i="2" s="1"/>
  <c r="K121" i="2"/>
  <c r="K120" i="2" s="1"/>
  <c r="K119" i="2" s="1"/>
  <c r="J121" i="2"/>
  <c r="J120" i="2" s="1"/>
  <c r="J119" i="2" s="1"/>
  <c r="I121" i="2"/>
  <c r="I120" i="2" s="1"/>
  <c r="I119" i="2" s="1"/>
  <c r="L116" i="2"/>
  <c r="L115" i="2" s="1"/>
  <c r="L114" i="2" s="1"/>
  <c r="K116" i="2"/>
  <c r="K115" i="2" s="1"/>
  <c r="K114" i="2" s="1"/>
  <c r="J116" i="2"/>
  <c r="J115" i="2" s="1"/>
  <c r="J114" i="2" s="1"/>
  <c r="I116" i="2"/>
  <c r="I115" i="2" s="1"/>
  <c r="I114" i="2" s="1"/>
  <c r="L110" i="2"/>
  <c r="K110" i="2"/>
  <c r="J110" i="2"/>
  <c r="I110" i="2"/>
  <c r="L109" i="2"/>
  <c r="K109" i="2"/>
  <c r="J109" i="2"/>
  <c r="I109" i="2"/>
  <c r="L106" i="2"/>
  <c r="L105" i="2" s="1"/>
  <c r="L104" i="2" s="1"/>
  <c r="K106" i="2"/>
  <c r="K105" i="2" s="1"/>
  <c r="K104" i="2" s="1"/>
  <c r="J106" i="2"/>
  <c r="J105" i="2" s="1"/>
  <c r="J104" i="2" s="1"/>
  <c r="I106" i="2"/>
  <c r="I105" i="2" s="1"/>
  <c r="I104" i="2" s="1"/>
  <c r="L101" i="2"/>
  <c r="L100" i="2" s="1"/>
  <c r="L99" i="2" s="1"/>
  <c r="K101" i="2"/>
  <c r="K100" i="2" s="1"/>
  <c r="K99" i="2" s="1"/>
  <c r="J101" i="2"/>
  <c r="J100" i="2" s="1"/>
  <c r="J99" i="2" s="1"/>
  <c r="I101" i="2"/>
  <c r="I100" i="2" s="1"/>
  <c r="I99" i="2" s="1"/>
  <c r="L96" i="2"/>
  <c r="L95" i="2" s="1"/>
  <c r="L94" i="2" s="1"/>
  <c r="K96" i="2"/>
  <c r="K95" i="2" s="1"/>
  <c r="K94" i="2" s="1"/>
  <c r="J96" i="2"/>
  <c r="J95" i="2" s="1"/>
  <c r="J94" i="2" s="1"/>
  <c r="I96" i="2"/>
  <c r="I95" i="2" s="1"/>
  <c r="I94" i="2" s="1"/>
  <c r="L89" i="2"/>
  <c r="K89" i="2"/>
  <c r="J89" i="2"/>
  <c r="I89" i="2"/>
  <c r="L88" i="2"/>
  <c r="L87" i="2" s="1"/>
  <c r="L86" i="2" s="1"/>
  <c r="K88" i="2"/>
  <c r="J88" i="2"/>
  <c r="I88" i="2"/>
  <c r="K87" i="2"/>
  <c r="K86" i="2" s="1"/>
  <c r="J87" i="2"/>
  <c r="J86" i="2" s="1"/>
  <c r="I87" i="2"/>
  <c r="I86" i="2" s="1"/>
  <c r="L84" i="2"/>
  <c r="L83" i="2" s="1"/>
  <c r="L82" i="2" s="1"/>
  <c r="K84" i="2"/>
  <c r="J84" i="2"/>
  <c r="I84" i="2"/>
  <c r="K83" i="2"/>
  <c r="K82" i="2" s="1"/>
  <c r="J83" i="2"/>
  <c r="J82" i="2" s="1"/>
  <c r="I83" i="2"/>
  <c r="I82" i="2" s="1"/>
  <c r="L78" i="2"/>
  <c r="L77" i="2" s="1"/>
  <c r="K78" i="2"/>
  <c r="J78" i="2"/>
  <c r="I78" i="2"/>
  <c r="K77" i="2"/>
  <c r="J77" i="2"/>
  <c r="I77" i="2"/>
  <c r="L73" i="2"/>
  <c r="K73" i="2"/>
  <c r="J73" i="2"/>
  <c r="I73" i="2"/>
  <c r="L72" i="2"/>
  <c r="K72" i="2"/>
  <c r="J72" i="2"/>
  <c r="I72" i="2"/>
  <c r="L68" i="2"/>
  <c r="L67" i="2" s="1"/>
  <c r="K68" i="2"/>
  <c r="K67" i="2" s="1"/>
  <c r="K66" i="2" s="1"/>
  <c r="J68" i="2"/>
  <c r="J67" i="2" s="1"/>
  <c r="J66" i="2" s="1"/>
  <c r="I68" i="2"/>
  <c r="I67" i="2" s="1"/>
  <c r="I66" i="2" s="1"/>
  <c r="L49" i="2"/>
  <c r="L48" i="2" s="1"/>
  <c r="L47" i="2" s="1"/>
  <c r="L46" i="2" s="1"/>
  <c r="K49" i="2"/>
  <c r="K48" i="2" s="1"/>
  <c r="K47" i="2" s="1"/>
  <c r="K46" i="2" s="1"/>
  <c r="J49" i="2"/>
  <c r="J48" i="2" s="1"/>
  <c r="J47" i="2" s="1"/>
  <c r="J46" i="2" s="1"/>
  <c r="I49" i="2"/>
  <c r="I48" i="2" s="1"/>
  <c r="I47" i="2" s="1"/>
  <c r="I46" i="2" s="1"/>
  <c r="L44" i="2"/>
  <c r="L43" i="2" s="1"/>
  <c r="L42" i="2" s="1"/>
  <c r="K44" i="2"/>
  <c r="K43" i="2" s="1"/>
  <c r="K42" i="2" s="1"/>
  <c r="J44" i="2"/>
  <c r="I44" i="2"/>
  <c r="J43" i="2"/>
  <c r="J42" i="2" s="1"/>
  <c r="I43" i="2"/>
  <c r="I42" i="2" s="1"/>
  <c r="L40" i="2"/>
  <c r="K40" i="2"/>
  <c r="J40" i="2"/>
  <c r="I40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L365" i="1"/>
  <c r="K365" i="1"/>
  <c r="J365" i="1"/>
  <c r="I365" i="1"/>
  <c r="I364" i="1" s="1"/>
  <c r="L364" i="1"/>
  <c r="K364" i="1"/>
  <c r="J364" i="1"/>
  <c r="L362" i="1"/>
  <c r="K362" i="1"/>
  <c r="J362" i="1"/>
  <c r="I362" i="1"/>
  <c r="L361" i="1"/>
  <c r="K361" i="1"/>
  <c r="J361" i="1"/>
  <c r="I361" i="1"/>
  <c r="L359" i="1"/>
  <c r="L358" i="1" s="1"/>
  <c r="K359" i="1"/>
  <c r="K358" i="1" s="1"/>
  <c r="J359" i="1"/>
  <c r="J358" i="1" s="1"/>
  <c r="I359" i="1"/>
  <c r="I358" i="1" s="1"/>
  <c r="L355" i="1"/>
  <c r="K355" i="1"/>
  <c r="J355" i="1"/>
  <c r="J354" i="1" s="1"/>
  <c r="I355" i="1"/>
  <c r="L354" i="1"/>
  <c r="K354" i="1"/>
  <c r="I354" i="1"/>
  <c r="L351" i="1"/>
  <c r="K351" i="1"/>
  <c r="J351" i="1"/>
  <c r="I351" i="1"/>
  <c r="L350" i="1"/>
  <c r="K350" i="1"/>
  <c r="J350" i="1"/>
  <c r="I350" i="1"/>
  <c r="L347" i="1"/>
  <c r="L346" i="1" s="1"/>
  <c r="K347" i="1"/>
  <c r="K346" i="1" s="1"/>
  <c r="K336" i="1" s="1"/>
  <c r="J347" i="1"/>
  <c r="J346" i="1" s="1"/>
  <c r="I347" i="1"/>
  <c r="I346" i="1" s="1"/>
  <c r="I336" i="1" s="1"/>
  <c r="L343" i="1"/>
  <c r="K343" i="1"/>
  <c r="J343" i="1"/>
  <c r="I343" i="1"/>
  <c r="L340" i="1"/>
  <c r="K340" i="1"/>
  <c r="J340" i="1"/>
  <c r="I340" i="1"/>
  <c r="L338" i="1"/>
  <c r="L337" i="1" s="1"/>
  <c r="L336" i="1" s="1"/>
  <c r="K338" i="1"/>
  <c r="J338" i="1"/>
  <c r="I338" i="1"/>
  <c r="K337" i="1"/>
  <c r="J337" i="1"/>
  <c r="I337" i="1"/>
  <c r="L333" i="1"/>
  <c r="L332" i="1" s="1"/>
  <c r="K333" i="1"/>
  <c r="J333" i="1"/>
  <c r="I333" i="1"/>
  <c r="K332" i="1"/>
  <c r="J332" i="1"/>
  <c r="I332" i="1"/>
  <c r="L330" i="1"/>
  <c r="L329" i="1" s="1"/>
  <c r="K330" i="1"/>
  <c r="K329" i="1" s="1"/>
  <c r="J330" i="1"/>
  <c r="J329" i="1" s="1"/>
  <c r="I330" i="1"/>
  <c r="I329" i="1" s="1"/>
  <c r="L327" i="1"/>
  <c r="K327" i="1"/>
  <c r="J327" i="1"/>
  <c r="J326" i="1" s="1"/>
  <c r="I327" i="1"/>
  <c r="L326" i="1"/>
  <c r="K326" i="1"/>
  <c r="I326" i="1"/>
  <c r="L323" i="1"/>
  <c r="L322" i="1" s="1"/>
  <c r="K323" i="1"/>
  <c r="J323" i="1"/>
  <c r="I323" i="1"/>
  <c r="K322" i="1"/>
  <c r="J322" i="1"/>
  <c r="I322" i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J314" i="1" s="1"/>
  <c r="I315" i="1"/>
  <c r="L314" i="1"/>
  <c r="K314" i="1"/>
  <c r="I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J305" i="1" s="1"/>
  <c r="I306" i="1"/>
  <c r="I305" i="1" s="1"/>
  <c r="L300" i="1"/>
  <c r="L299" i="1" s="1"/>
  <c r="K300" i="1"/>
  <c r="J300" i="1"/>
  <c r="I300" i="1"/>
  <c r="K299" i="1"/>
  <c r="J299" i="1"/>
  <c r="I299" i="1"/>
  <c r="L297" i="1"/>
  <c r="L296" i="1" s="1"/>
  <c r="K297" i="1"/>
  <c r="K296" i="1" s="1"/>
  <c r="J297" i="1"/>
  <c r="J296" i="1" s="1"/>
  <c r="I297" i="1"/>
  <c r="I296" i="1" s="1"/>
  <c r="L294" i="1"/>
  <c r="K294" i="1"/>
  <c r="J294" i="1"/>
  <c r="J293" i="1" s="1"/>
  <c r="I294" i="1"/>
  <c r="L293" i="1"/>
  <c r="K293" i="1"/>
  <c r="I293" i="1"/>
  <c r="L290" i="1"/>
  <c r="L289" i="1" s="1"/>
  <c r="K290" i="1"/>
  <c r="J290" i="1"/>
  <c r="I290" i="1"/>
  <c r="K289" i="1"/>
  <c r="J289" i="1"/>
  <c r="I289" i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J281" i="1" s="1"/>
  <c r="I282" i="1"/>
  <c r="L281" i="1"/>
  <c r="K281" i="1"/>
  <c r="I281" i="1"/>
  <c r="L278" i="1"/>
  <c r="K278" i="1"/>
  <c r="J278" i="1"/>
  <c r="I278" i="1"/>
  <c r="L275" i="1"/>
  <c r="K275" i="1"/>
  <c r="J275" i="1"/>
  <c r="I275" i="1"/>
  <c r="L273" i="1"/>
  <c r="L272" i="1" s="1"/>
  <c r="L271" i="1" s="1"/>
  <c r="K273" i="1"/>
  <c r="K272" i="1" s="1"/>
  <c r="J273" i="1"/>
  <c r="J272" i="1" s="1"/>
  <c r="I273" i="1"/>
  <c r="I272" i="1" s="1"/>
  <c r="L268" i="1"/>
  <c r="L267" i="1" s="1"/>
  <c r="K268" i="1"/>
  <c r="K267" i="1" s="1"/>
  <c r="J268" i="1"/>
  <c r="J267" i="1" s="1"/>
  <c r="I268" i="1"/>
  <c r="I267" i="1" s="1"/>
  <c r="L265" i="1"/>
  <c r="K265" i="1"/>
  <c r="J265" i="1"/>
  <c r="J264" i="1" s="1"/>
  <c r="I265" i="1"/>
  <c r="L264" i="1"/>
  <c r="K264" i="1"/>
  <c r="I264" i="1"/>
  <c r="L262" i="1"/>
  <c r="L261" i="1" s="1"/>
  <c r="K262" i="1"/>
  <c r="J262" i="1"/>
  <c r="I262" i="1"/>
  <c r="K261" i="1"/>
  <c r="J261" i="1"/>
  <c r="I261" i="1"/>
  <c r="L258" i="1"/>
  <c r="L257" i="1" s="1"/>
  <c r="K258" i="1"/>
  <c r="K257" i="1" s="1"/>
  <c r="J258" i="1"/>
  <c r="J257" i="1" s="1"/>
  <c r="I258" i="1"/>
  <c r="I257" i="1" s="1"/>
  <c r="L254" i="1"/>
  <c r="K254" i="1"/>
  <c r="J254" i="1"/>
  <c r="J253" i="1" s="1"/>
  <c r="I254" i="1"/>
  <c r="L253" i="1"/>
  <c r="K253" i="1"/>
  <c r="I253" i="1"/>
  <c r="L250" i="1"/>
  <c r="L249" i="1" s="1"/>
  <c r="K250" i="1"/>
  <c r="J250" i="1"/>
  <c r="I250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I239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1" i="1"/>
  <c r="L220" i="1" s="1"/>
  <c r="K221" i="1"/>
  <c r="K220" i="1" s="1"/>
  <c r="J221" i="1"/>
  <c r="J220" i="1" s="1"/>
  <c r="I221" i="1"/>
  <c r="I220" i="1" s="1"/>
  <c r="L218" i="1"/>
  <c r="K218" i="1"/>
  <c r="J218" i="1"/>
  <c r="I218" i="1"/>
  <c r="L217" i="1"/>
  <c r="L216" i="1" s="1"/>
  <c r="K217" i="1"/>
  <c r="J217" i="1"/>
  <c r="J216" i="1" s="1"/>
  <c r="I217" i="1"/>
  <c r="L211" i="1"/>
  <c r="K211" i="1"/>
  <c r="J211" i="1"/>
  <c r="I211" i="1"/>
  <c r="L210" i="1"/>
  <c r="L209" i="1" s="1"/>
  <c r="K210" i="1"/>
  <c r="K209" i="1" s="1"/>
  <c r="J210" i="1"/>
  <c r="J209" i="1" s="1"/>
  <c r="I210" i="1"/>
  <c r="I209" i="1" s="1"/>
  <c r="L207" i="1"/>
  <c r="L206" i="1" s="1"/>
  <c r="K207" i="1"/>
  <c r="K206" i="1" s="1"/>
  <c r="J207" i="1"/>
  <c r="J206" i="1" s="1"/>
  <c r="I207" i="1"/>
  <c r="I206" i="1"/>
  <c r="L202" i="1"/>
  <c r="L201" i="1" s="1"/>
  <c r="K202" i="1"/>
  <c r="J202" i="1"/>
  <c r="I202" i="1"/>
  <c r="K201" i="1"/>
  <c r="J201" i="1"/>
  <c r="I201" i="1"/>
  <c r="L196" i="1"/>
  <c r="L195" i="1" s="1"/>
  <c r="K196" i="1"/>
  <c r="K195" i="1" s="1"/>
  <c r="J196" i="1"/>
  <c r="J195" i="1" s="1"/>
  <c r="I196" i="1"/>
  <c r="I195" i="1" s="1"/>
  <c r="L191" i="1"/>
  <c r="K191" i="1"/>
  <c r="J191" i="1"/>
  <c r="J190" i="1" s="1"/>
  <c r="I191" i="1"/>
  <c r="L190" i="1"/>
  <c r="K190" i="1"/>
  <c r="I190" i="1"/>
  <c r="L188" i="1"/>
  <c r="L187" i="1" s="1"/>
  <c r="K188" i="1"/>
  <c r="J188" i="1"/>
  <c r="I188" i="1"/>
  <c r="K187" i="1"/>
  <c r="J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J175" i="1"/>
  <c r="I175" i="1"/>
  <c r="L174" i="1"/>
  <c r="K174" i="1"/>
  <c r="J174" i="1"/>
  <c r="I174" i="1"/>
  <c r="I173" i="1" s="1"/>
  <c r="L171" i="1"/>
  <c r="K171" i="1"/>
  <c r="J171" i="1"/>
  <c r="I171" i="1"/>
  <c r="L170" i="1"/>
  <c r="L169" i="1" s="1"/>
  <c r="K170" i="1"/>
  <c r="K169" i="1" s="1"/>
  <c r="J170" i="1"/>
  <c r="J169" i="1" s="1"/>
  <c r="I170" i="1"/>
  <c r="I169" i="1" s="1"/>
  <c r="L166" i="1"/>
  <c r="L165" i="1" s="1"/>
  <c r="K166" i="1"/>
  <c r="K165" i="1" s="1"/>
  <c r="J166" i="1"/>
  <c r="J165" i="1" s="1"/>
  <c r="I166" i="1"/>
  <c r="I165" i="1" s="1"/>
  <c r="L161" i="1"/>
  <c r="K161" i="1"/>
  <c r="J161" i="1"/>
  <c r="I161" i="1"/>
  <c r="L160" i="1"/>
  <c r="L159" i="1" s="1"/>
  <c r="L158" i="1" s="1"/>
  <c r="K160" i="1"/>
  <c r="J160" i="1"/>
  <c r="I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J147" i="1"/>
  <c r="I147" i="1"/>
  <c r="L146" i="1"/>
  <c r="L145" i="1" s="1"/>
  <c r="K146" i="1"/>
  <c r="K145" i="1" s="1"/>
  <c r="J146" i="1"/>
  <c r="J145" i="1" s="1"/>
  <c r="I146" i="1"/>
  <c r="I145" i="1" s="1"/>
  <c r="L142" i="1"/>
  <c r="K142" i="1"/>
  <c r="J142" i="1"/>
  <c r="I142" i="1"/>
  <c r="L141" i="1"/>
  <c r="L140" i="1" s="1"/>
  <c r="K141" i="1"/>
  <c r="K140" i="1" s="1"/>
  <c r="J141" i="1"/>
  <c r="J140" i="1" s="1"/>
  <c r="I141" i="1"/>
  <c r="I140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L109" i="1" s="1"/>
  <c r="K110" i="1"/>
  <c r="J110" i="1"/>
  <c r="I110" i="1"/>
  <c r="K109" i="1"/>
  <c r="J109" i="1"/>
  <c r="I109" i="1"/>
  <c r="L106" i="1"/>
  <c r="L105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K96" i="1"/>
  <c r="K95" i="1" s="1"/>
  <c r="K94" i="1" s="1"/>
  <c r="K93" i="1" s="1"/>
  <c r="J96" i="1"/>
  <c r="J95" i="1" s="1"/>
  <c r="J94" i="1" s="1"/>
  <c r="J93" i="1" s="1"/>
  <c r="I96" i="1"/>
  <c r="I95" i="1" s="1"/>
  <c r="I94" i="1" s="1"/>
  <c r="I93" i="1" s="1"/>
  <c r="L89" i="1"/>
  <c r="L88" i="1" s="1"/>
  <c r="L87" i="1" s="1"/>
  <c r="L86" i="1" s="1"/>
  <c r="K89" i="1"/>
  <c r="J89" i="1"/>
  <c r="I89" i="1"/>
  <c r="K88" i="1"/>
  <c r="J88" i="1"/>
  <c r="I88" i="1"/>
  <c r="K87" i="1"/>
  <c r="K86" i="1" s="1"/>
  <c r="J87" i="1"/>
  <c r="J86" i="1" s="1"/>
  <c r="I87" i="1"/>
  <c r="I86" i="1" s="1"/>
  <c r="L84" i="1"/>
  <c r="K84" i="1"/>
  <c r="J84" i="1"/>
  <c r="I84" i="1"/>
  <c r="L83" i="1"/>
  <c r="L82" i="1" s="1"/>
  <c r="K83" i="1"/>
  <c r="K82" i="1" s="1"/>
  <c r="J83" i="1"/>
  <c r="J82" i="1" s="1"/>
  <c r="I83" i="1"/>
  <c r="I82" i="1" s="1"/>
  <c r="L78" i="1"/>
  <c r="K78" i="1"/>
  <c r="J78" i="1"/>
  <c r="I78" i="1"/>
  <c r="L77" i="1"/>
  <c r="K77" i="1"/>
  <c r="J77" i="1"/>
  <c r="I77" i="1"/>
  <c r="L73" i="1"/>
  <c r="L72" i="1" s="1"/>
  <c r="K73" i="1"/>
  <c r="J73" i="1"/>
  <c r="I73" i="1"/>
  <c r="K72" i="1"/>
  <c r="J72" i="1"/>
  <c r="I72" i="1"/>
  <c r="L68" i="1"/>
  <c r="L67" i="1" s="1"/>
  <c r="L66" i="1" s="1"/>
  <c r="L65" i="1" s="1"/>
  <c r="K68" i="1"/>
  <c r="K67" i="1" s="1"/>
  <c r="K66" i="1" s="1"/>
  <c r="K65" i="1" s="1"/>
  <c r="J68" i="1"/>
  <c r="J67" i="1" s="1"/>
  <c r="J66" i="1" s="1"/>
  <c r="J65" i="1" s="1"/>
  <c r="I68" i="1"/>
  <c r="I67" i="1" s="1"/>
  <c r="I66" i="1" s="1"/>
  <c r="L49" i="1"/>
  <c r="L48" i="1" s="1"/>
  <c r="L47" i="1" s="1"/>
  <c r="L46" i="1" s="1"/>
  <c r="K49" i="1"/>
  <c r="K48" i="1" s="1"/>
  <c r="K47" i="1" s="1"/>
  <c r="K46" i="1" s="1"/>
  <c r="J49" i="1"/>
  <c r="J48" i="1" s="1"/>
  <c r="J47" i="1" s="1"/>
  <c r="J46" i="1" s="1"/>
  <c r="I49" i="1"/>
  <c r="I48" i="1"/>
  <c r="I47" i="1" s="1"/>
  <c r="I46" i="1" s="1"/>
  <c r="L44" i="1"/>
  <c r="L43" i="1" s="1"/>
  <c r="L42" i="1" s="1"/>
  <c r="K44" i="1"/>
  <c r="K43" i="1" s="1"/>
  <c r="K42" i="1" s="1"/>
  <c r="J44" i="1"/>
  <c r="J43" i="1" s="1"/>
  <c r="J42" i="1" s="1"/>
  <c r="I44" i="1"/>
  <c r="I43" i="1"/>
  <c r="I42" i="1" s="1"/>
  <c r="L40" i="1"/>
  <c r="K40" i="1"/>
  <c r="J40" i="1"/>
  <c r="I40" i="1"/>
  <c r="L38" i="1"/>
  <c r="L37" i="1" s="1"/>
  <c r="L36" i="1" s="1"/>
  <c r="K38" i="1"/>
  <c r="K37" i="1" s="1"/>
  <c r="K36" i="1" s="1"/>
  <c r="J38" i="1"/>
  <c r="J37" i="1" s="1"/>
  <c r="J36" i="1" s="1"/>
  <c r="I38" i="1"/>
  <c r="I37" i="1" s="1"/>
  <c r="I36" i="1" s="1"/>
  <c r="I113" i="5" l="1"/>
  <c r="K113" i="5"/>
  <c r="J66" i="5"/>
  <c r="J65" i="5" s="1"/>
  <c r="J104" i="5"/>
  <c r="K66" i="5"/>
  <c r="K65" i="5" s="1"/>
  <c r="K104" i="5"/>
  <c r="L66" i="5"/>
  <c r="L65" i="5" s="1"/>
  <c r="L104" i="5"/>
  <c r="L93" i="5" s="1"/>
  <c r="I104" i="5"/>
  <c r="I66" i="5"/>
  <c r="I65" i="5" s="1"/>
  <c r="I186" i="17"/>
  <c r="I185" i="17" s="1"/>
  <c r="K186" i="1"/>
  <c r="I186" i="1"/>
  <c r="J186" i="1"/>
  <c r="J185" i="1" s="1"/>
  <c r="L139" i="1"/>
  <c r="K35" i="1"/>
  <c r="J35" i="1"/>
  <c r="L35" i="1"/>
  <c r="K186" i="2"/>
  <c r="K185" i="2" s="1"/>
  <c r="K184" i="2" s="1"/>
  <c r="I186" i="2"/>
  <c r="J186" i="2"/>
  <c r="J185" i="2" s="1"/>
  <c r="I139" i="2"/>
  <c r="K35" i="2"/>
  <c r="J35" i="2"/>
  <c r="I186" i="4"/>
  <c r="I185" i="4" s="1"/>
  <c r="J186" i="4"/>
  <c r="J185" i="4" s="1"/>
  <c r="K186" i="4"/>
  <c r="J139" i="4"/>
  <c r="I139" i="4"/>
  <c r="L139" i="4"/>
  <c r="K35" i="4"/>
  <c r="L35" i="4"/>
  <c r="L139" i="5"/>
  <c r="K139" i="5"/>
  <c r="J139" i="5"/>
  <c r="I139" i="5"/>
  <c r="L186" i="6"/>
  <c r="K186" i="6"/>
  <c r="J186" i="7"/>
  <c r="J185" i="7" s="1"/>
  <c r="L113" i="7"/>
  <c r="L139" i="7"/>
  <c r="K173" i="7"/>
  <c r="L159" i="7"/>
  <c r="L158" i="7" s="1"/>
  <c r="I139" i="7"/>
  <c r="K113" i="7"/>
  <c r="I104" i="7"/>
  <c r="K159" i="7"/>
  <c r="K158" i="7" s="1"/>
  <c r="J104" i="7"/>
  <c r="J113" i="7"/>
  <c r="J139" i="7"/>
  <c r="L66" i="7"/>
  <c r="L65" i="7" s="1"/>
  <c r="L104" i="7"/>
  <c r="K104" i="7"/>
  <c r="K93" i="7" s="1"/>
  <c r="K139" i="7"/>
  <c r="I37" i="7"/>
  <c r="I36" i="7" s="1"/>
  <c r="I66" i="7"/>
  <c r="I65" i="7" s="1"/>
  <c r="J66" i="7"/>
  <c r="L139" i="11"/>
  <c r="K139" i="11"/>
  <c r="K35" i="11"/>
  <c r="J35" i="11"/>
  <c r="L35" i="15"/>
  <c r="K35" i="15"/>
  <c r="I271" i="17"/>
  <c r="L239" i="17"/>
  <c r="J271" i="17"/>
  <c r="I159" i="17"/>
  <c r="I158" i="17" s="1"/>
  <c r="J168" i="17"/>
  <c r="K216" i="17"/>
  <c r="K185" i="17" s="1"/>
  <c r="K184" i="17" s="1"/>
  <c r="K271" i="17"/>
  <c r="I304" i="17"/>
  <c r="I303" i="17" s="1"/>
  <c r="I184" i="17" s="1"/>
  <c r="K238" i="17"/>
  <c r="L186" i="17"/>
  <c r="J159" i="17"/>
  <c r="J158" i="17" s="1"/>
  <c r="K168" i="17"/>
  <c r="L271" i="17"/>
  <c r="J304" i="17"/>
  <c r="I113" i="17"/>
  <c r="I139" i="17"/>
  <c r="K159" i="17"/>
  <c r="K158" i="17" s="1"/>
  <c r="K304" i="17"/>
  <c r="K303" i="17" s="1"/>
  <c r="I35" i="17"/>
  <c r="J113" i="17"/>
  <c r="J139" i="17"/>
  <c r="L304" i="17"/>
  <c r="L303" i="17" s="1"/>
  <c r="K35" i="17"/>
  <c r="I65" i="17"/>
  <c r="L113" i="17"/>
  <c r="L168" i="17"/>
  <c r="I239" i="17"/>
  <c r="I238" i="17" s="1"/>
  <c r="I336" i="17"/>
  <c r="J35" i="17"/>
  <c r="K113" i="17"/>
  <c r="K139" i="17"/>
  <c r="L216" i="17"/>
  <c r="L336" i="17"/>
  <c r="L35" i="17"/>
  <c r="J65" i="17"/>
  <c r="I93" i="17"/>
  <c r="L159" i="17"/>
  <c r="L158" i="17" s="1"/>
  <c r="I173" i="17"/>
  <c r="I168" i="17" s="1"/>
  <c r="J239" i="17"/>
  <c r="J238" i="17" s="1"/>
  <c r="J336" i="17"/>
  <c r="I93" i="16"/>
  <c r="I216" i="16"/>
  <c r="I185" i="16" s="1"/>
  <c r="J93" i="16"/>
  <c r="J216" i="16"/>
  <c r="J185" i="16" s="1"/>
  <c r="I168" i="16"/>
  <c r="I303" i="16"/>
  <c r="J303" i="16"/>
  <c r="K216" i="16"/>
  <c r="L93" i="16"/>
  <c r="L216" i="16"/>
  <c r="L185" i="16" s="1"/>
  <c r="L184" i="16" s="1"/>
  <c r="I35" i="16"/>
  <c r="I173" i="16"/>
  <c r="I271" i="16"/>
  <c r="I238" i="16" s="1"/>
  <c r="I336" i="16"/>
  <c r="J35" i="16"/>
  <c r="J173" i="16"/>
  <c r="J168" i="16" s="1"/>
  <c r="J271" i="16"/>
  <c r="J238" i="16" s="1"/>
  <c r="J336" i="16"/>
  <c r="K185" i="16"/>
  <c r="K93" i="16"/>
  <c r="K35" i="16"/>
  <c r="K173" i="16"/>
  <c r="K168" i="16" s="1"/>
  <c r="K271" i="16"/>
  <c r="K238" i="16" s="1"/>
  <c r="K336" i="16"/>
  <c r="K303" i="16" s="1"/>
  <c r="L35" i="16"/>
  <c r="L173" i="16"/>
  <c r="L168" i="16" s="1"/>
  <c r="L271" i="16"/>
  <c r="L238" i="16" s="1"/>
  <c r="L336" i="16"/>
  <c r="L303" i="16" s="1"/>
  <c r="K185" i="15"/>
  <c r="I271" i="15"/>
  <c r="L239" i="15"/>
  <c r="L238" i="15" s="1"/>
  <c r="I159" i="15"/>
  <c r="I158" i="15" s="1"/>
  <c r="J168" i="15"/>
  <c r="K216" i="15"/>
  <c r="K271" i="15"/>
  <c r="I304" i="15"/>
  <c r="I303" i="15" s="1"/>
  <c r="L186" i="15"/>
  <c r="J159" i="15"/>
  <c r="J158" i="15" s="1"/>
  <c r="L271" i="15"/>
  <c r="I113" i="15"/>
  <c r="I139" i="15"/>
  <c r="K159" i="15"/>
  <c r="K158" i="15" s="1"/>
  <c r="K304" i="15"/>
  <c r="K303" i="15" s="1"/>
  <c r="K168" i="15"/>
  <c r="J304" i="15"/>
  <c r="J303" i="15" s="1"/>
  <c r="I35" i="15"/>
  <c r="J113" i="15"/>
  <c r="J139" i="15"/>
  <c r="L304" i="15"/>
  <c r="L303" i="15" s="1"/>
  <c r="J35" i="15"/>
  <c r="J34" i="15" s="1"/>
  <c r="K113" i="15"/>
  <c r="K34" i="15" s="1"/>
  <c r="K139" i="15"/>
  <c r="L216" i="15"/>
  <c r="I65" i="15"/>
  <c r="L113" i="15"/>
  <c r="L168" i="15"/>
  <c r="I239" i="15"/>
  <c r="L336" i="15"/>
  <c r="K238" i="15"/>
  <c r="I93" i="15"/>
  <c r="L159" i="15"/>
  <c r="L158" i="15" s="1"/>
  <c r="L34" i="15" s="1"/>
  <c r="J239" i="15"/>
  <c r="J238" i="15" s="1"/>
  <c r="J184" i="15" s="1"/>
  <c r="L35" i="14"/>
  <c r="I93" i="14"/>
  <c r="L216" i="14"/>
  <c r="J271" i="14"/>
  <c r="K65" i="14"/>
  <c r="J93" i="14"/>
  <c r="J34" i="14" s="1"/>
  <c r="K271" i="14"/>
  <c r="I304" i="14"/>
  <c r="I303" i="14" s="1"/>
  <c r="K93" i="14"/>
  <c r="J304" i="14"/>
  <c r="J303" i="14" s="1"/>
  <c r="L93" i="14"/>
  <c r="I173" i="14"/>
  <c r="K304" i="14"/>
  <c r="K303" i="14" s="1"/>
  <c r="L66" i="14"/>
  <c r="L65" i="14" s="1"/>
  <c r="L271" i="14"/>
  <c r="J173" i="14"/>
  <c r="J168" i="14" s="1"/>
  <c r="L304" i="14"/>
  <c r="L303" i="14" s="1"/>
  <c r="K173" i="14"/>
  <c r="K168" i="14" s="1"/>
  <c r="I239" i="14"/>
  <c r="I238" i="14" s="1"/>
  <c r="I34" i="14"/>
  <c r="L185" i="14"/>
  <c r="L184" i="14" s="1"/>
  <c r="I185" i="14"/>
  <c r="J239" i="14"/>
  <c r="I336" i="14"/>
  <c r="L238" i="14"/>
  <c r="I113" i="14"/>
  <c r="I168" i="14"/>
  <c r="J185" i="14"/>
  <c r="K239" i="14"/>
  <c r="K238" i="14" s="1"/>
  <c r="K184" i="14" s="1"/>
  <c r="J336" i="14"/>
  <c r="I238" i="13"/>
  <c r="J239" i="13"/>
  <c r="I113" i="13"/>
  <c r="I139" i="13"/>
  <c r="I159" i="13"/>
  <c r="I158" i="13" s="1"/>
  <c r="I168" i="13"/>
  <c r="K239" i="13"/>
  <c r="L304" i="13"/>
  <c r="L303" i="13" s="1"/>
  <c r="J113" i="13"/>
  <c r="J139" i="13"/>
  <c r="J159" i="13"/>
  <c r="J158" i="13" s="1"/>
  <c r="J168" i="13"/>
  <c r="L239" i="13"/>
  <c r="L238" i="13" s="1"/>
  <c r="I35" i="13"/>
  <c r="K113" i="13"/>
  <c r="K139" i="13"/>
  <c r="K159" i="13"/>
  <c r="K158" i="13" s="1"/>
  <c r="K168" i="13"/>
  <c r="L186" i="13"/>
  <c r="L185" i="13" s="1"/>
  <c r="L184" i="13" s="1"/>
  <c r="I216" i="13"/>
  <c r="J35" i="13"/>
  <c r="J34" i="13" s="1"/>
  <c r="L113" i="13"/>
  <c r="L139" i="13"/>
  <c r="L159" i="13"/>
  <c r="L158" i="13" s="1"/>
  <c r="I186" i="13"/>
  <c r="J216" i="13"/>
  <c r="J185" i="13" s="1"/>
  <c r="K35" i="13"/>
  <c r="I65" i="13"/>
  <c r="L104" i="13"/>
  <c r="K216" i="13"/>
  <c r="K185" i="13" s="1"/>
  <c r="L168" i="13"/>
  <c r="L35" i="13"/>
  <c r="L34" i="13" s="1"/>
  <c r="L368" i="13" s="1"/>
  <c r="J65" i="13"/>
  <c r="I93" i="13"/>
  <c r="L216" i="13"/>
  <c r="I271" i="13"/>
  <c r="I336" i="13"/>
  <c r="I303" i="13"/>
  <c r="K65" i="13"/>
  <c r="J93" i="13"/>
  <c r="J271" i="13"/>
  <c r="J336" i="13"/>
  <c r="J303" i="13" s="1"/>
  <c r="L66" i="13"/>
  <c r="L65" i="13" s="1"/>
  <c r="K93" i="13"/>
  <c r="K271" i="13"/>
  <c r="K336" i="13"/>
  <c r="K303" i="13" s="1"/>
  <c r="L93" i="13"/>
  <c r="L93" i="12"/>
  <c r="L216" i="12"/>
  <c r="J271" i="12"/>
  <c r="I35" i="12"/>
  <c r="I173" i="12"/>
  <c r="K271" i="12"/>
  <c r="I304" i="12"/>
  <c r="I303" i="12" s="1"/>
  <c r="L168" i="12"/>
  <c r="J35" i="12"/>
  <c r="J173" i="12"/>
  <c r="L271" i="12"/>
  <c r="L238" i="12" s="1"/>
  <c r="J304" i="12"/>
  <c r="K35" i="12"/>
  <c r="K173" i="12"/>
  <c r="K168" i="12" s="1"/>
  <c r="K304" i="12"/>
  <c r="K303" i="12" s="1"/>
  <c r="L35" i="12"/>
  <c r="L173" i="12"/>
  <c r="L304" i="12"/>
  <c r="L303" i="12" s="1"/>
  <c r="J65" i="12"/>
  <c r="J113" i="12"/>
  <c r="J139" i="12"/>
  <c r="J159" i="12"/>
  <c r="J158" i="12" s="1"/>
  <c r="J168" i="12"/>
  <c r="J185" i="12"/>
  <c r="J239" i="12"/>
  <c r="I336" i="12"/>
  <c r="L185" i="12"/>
  <c r="I65" i="12"/>
  <c r="I113" i="12"/>
  <c r="I139" i="12"/>
  <c r="I159" i="12"/>
  <c r="I158" i="12" s="1"/>
  <c r="I168" i="12"/>
  <c r="I239" i="12"/>
  <c r="I238" i="12" s="1"/>
  <c r="I184" i="12" s="1"/>
  <c r="K65" i="12"/>
  <c r="K113" i="12"/>
  <c r="K139" i="12"/>
  <c r="K159" i="12"/>
  <c r="K158" i="12" s="1"/>
  <c r="K185" i="12"/>
  <c r="K239" i="12"/>
  <c r="J336" i="12"/>
  <c r="L35" i="11"/>
  <c r="I93" i="11"/>
  <c r="L216" i="11"/>
  <c r="J271" i="11"/>
  <c r="I304" i="11"/>
  <c r="L66" i="11"/>
  <c r="L65" i="11" s="1"/>
  <c r="K93" i="11"/>
  <c r="L271" i="11"/>
  <c r="L238" i="11" s="1"/>
  <c r="J304" i="11"/>
  <c r="L93" i="11"/>
  <c r="I173" i="11"/>
  <c r="I168" i="11" s="1"/>
  <c r="K304" i="11"/>
  <c r="K303" i="11" s="1"/>
  <c r="L185" i="11"/>
  <c r="J93" i="11"/>
  <c r="J173" i="11"/>
  <c r="J168" i="11" s="1"/>
  <c r="L304" i="11"/>
  <c r="L303" i="11" s="1"/>
  <c r="K173" i="11"/>
  <c r="K168" i="11" s="1"/>
  <c r="K34" i="11" s="1"/>
  <c r="K368" i="11" s="1"/>
  <c r="I239" i="11"/>
  <c r="I238" i="11" s="1"/>
  <c r="L173" i="11"/>
  <c r="L168" i="11" s="1"/>
  <c r="J239" i="11"/>
  <c r="J238" i="11" s="1"/>
  <c r="I336" i="11"/>
  <c r="I185" i="11"/>
  <c r="K65" i="11"/>
  <c r="K271" i="11"/>
  <c r="I113" i="11"/>
  <c r="I34" i="11" s="1"/>
  <c r="J185" i="11"/>
  <c r="K239" i="11"/>
  <c r="K238" i="11" s="1"/>
  <c r="K184" i="11" s="1"/>
  <c r="J336" i="11"/>
  <c r="I303" i="9"/>
  <c r="I186" i="9"/>
  <c r="I185" i="9" s="1"/>
  <c r="I239" i="9"/>
  <c r="I271" i="9"/>
  <c r="I168" i="9"/>
  <c r="L113" i="9"/>
  <c r="L34" i="9" s="1"/>
  <c r="L271" i="9"/>
  <c r="L238" i="9"/>
  <c r="I139" i="9"/>
  <c r="I34" i="9" s="1"/>
  <c r="I65" i="9"/>
  <c r="I113" i="9"/>
  <c r="L186" i="9"/>
  <c r="J139" i="9"/>
  <c r="J168" i="9"/>
  <c r="J216" i="9"/>
  <c r="J185" i="9" s="1"/>
  <c r="J184" i="9" s="1"/>
  <c r="K139" i="9"/>
  <c r="K168" i="9"/>
  <c r="K216" i="9"/>
  <c r="K185" i="9" s="1"/>
  <c r="K184" i="9" s="1"/>
  <c r="J66" i="9"/>
  <c r="J65" i="9" s="1"/>
  <c r="J34" i="9" s="1"/>
  <c r="J368" i="9" s="1"/>
  <c r="L216" i="9"/>
  <c r="J239" i="9"/>
  <c r="J238" i="9" s="1"/>
  <c r="J304" i="9"/>
  <c r="J303" i="9" s="1"/>
  <c r="K239" i="9"/>
  <c r="K238" i="9" s="1"/>
  <c r="K304" i="9"/>
  <c r="K303" i="9" s="1"/>
  <c r="K66" i="9"/>
  <c r="K65" i="9" s="1"/>
  <c r="K34" i="9" s="1"/>
  <c r="L305" i="9"/>
  <c r="L304" i="9" s="1"/>
  <c r="L303" i="9" s="1"/>
  <c r="J159" i="9"/>
  <c r="J158" i="9" s="1"/>
  <c r="K35" i="8"/>
  <c r="I65" i="8"/>
  <c r="I34" i="8" s="1"/>
  <c r="I368" i="8" s="1"/>
  <c r="L104" i="8"/>
  <c r="J186" i="8"/>
  <c r="J185" i="8" s="1"/>
  <c r="K216" i="8"/>
  <c r="I271" i="8"/>
  <c r="L216" i="8"/>
  <c r="J168" i="8"/>
  <c r="L238" i="8"/>
  <c r="L185" i="8"/>
  <c r="L184" i="8" s="1"/>
  <c r="L35" i="8"/>
  <c r="L34" i="8" s="1"/>
  <c r="L368" i="8" s="1"/>
  <c r="I93" i="8"/>
  <c r="K65" i="8"/>
  <c r="I304" i="8"/>
  <c r="I303" i="8" s="1"/>
  <c r="L66" i="8"/>
  <c r="L65" i="8" s="1"/>
  <c r="K93" i="8"/>
  <c r="J304" i="8"/>
  <c r="J303" i="8" s="1"/>
  <c r="L93" i="8"/>
  <c r="I173" i="8"/>
  <c r="K304" i="8"/>
  <c r="K303" i="8" s="1"/>
  <c r="J113" i="8"/>
  <c r="K185" i="8"/>
  <c r="K168" i="8"/>
  <c r="J65" i="8"/>
  <c r="J34" i="8" s="1"/>
  <c r="J271" i="8"/>
  <c r="J93" i="8"/>
  <c r="K271" i="8"/>
  <c r="L271" i="8"/>
  <c r="J173" i="8"/>
  <c r="L304" i="8"/>
  <c r="L303" i="8" s="1"/>
  <c r="K173" i="8"/>
  <c r="I239" i="8"/>
  <c r="I238" i="8" s="1"/>
  <c r="I185" i="8"/>
  <c r="I184" i="8" s="1"/>
  <c r="J239" i="8"/>
  <c r="J238" i="8" s="1"/>
  <c r="I168" i="8"/>
  <c r="K239" i="8"/>
  <c r="K238" i="8" s="1"/>
  <c r="I93" i="7"/>
  <c r="J93" i="7"/>
  <c r="L173" i="7"/>
  <c r="L216" i="7"/>
  <c r="I113" i="7"/>
  <c r="L185" i="7"/>
  <c r="I35" i="7"/>
  <c r="I168" i="7"/>
  <c r="I186" i="7"/>
  <c r="I185" i="7" s="1"/>
  <c r="I239" i="7"/>
  <c r="J35" i="7"/>
  <c r="J65" i="7"/>
  <c r="L93" i="7"/>
  <c r="J168" i="7"/>
  <c r="J239" i="7"/>
  <c r="J238" i="7" s="1"/>
  <c r="J184" i="7" s="1"/>
  <c r="K35" i="7"/>
  <c r="K66" i="7"/>
  <c r="K65" i="7" s="1"/>
  <c r="I159" i="7"/>
  <c r="I158" i="7" s="1"/>
  <c r="I271" i="7"/>
  <c r="I304" i="7"/>
  <c r="I303" i="7" s="1"/>
  <c r="J303" i="7"/>
  <c r="K168" i="7"/>
  <c r="K239" i="7"/>
  <c r="K271" i="7"/>
  <c r="K304" i="7"/>
  <c r="K336" i="7"/>
  <c r="L168" i="7"/>
  <c r="L239" i="7"/>
  <c r="L271" i="7"/>
  <c r="L304" i="7"/>
  <c r="L336" i="7"/>
  <c r="I113" i="6"/>
  <c r="J113" i="6"/>
  <c r="I238" i="6"/>
  <c r="L65" i="6"/>
  <c r="L34" i="6" s="1"/>
  <c r="L113" i="6"/>
  <c r="L139" i="6"/>
  <c r="L159" i="6"/>
  <c r="L158" i="6" s="1"/>
  <c r="L168" i="6"/>
  <c r="L239" i="6"/>
  <c r="L238" i="6" s="1"/>
  <c r="L304" i="6"/>
  <c r="L303" i="6" s="1"/>
  <c r="I93" i="6"/>
  <c r="I34" i="6" s="1"/>
  <c r="I186" i="6"/>
  <c r="I216" i="6"/>
  <c r="J93" i="6"/>
  <c r="J34" i="6" s="1"/>
  <c r="J186" i="6"/>
  <c r="J216" i="6"/>
  <c r="K93" i="6"/>
  <c r="K34" i="6" s="1"/>
  <c r="K216" i="6"/>
  <c r="K185" i="6" s="1"/>
  <c r="L93" i="6"/>
  <c r="L216" i="6"/>
  <c r="L185" i="6" s="1"/>
  <c r="L184" i="6" s="1"/>
  <c r="I271" i="6"/>
  <c r="J271" i="6"/>
  <c r="J238" i="6"/>
  <c r="K271" i="6"/>
  <c r="K238" i="6" s="1"/>
  <c r="K238" i="5"/>
  <c r="I93" i="5"/>
  <c r="I186" i="5"/>
  <c r="I216" i="5"/>
  <c r="I238" i="5"/>
  <c r="J216" i="5"/>
  <c r="J185" i="5" s="1"/>
  <c r="L216" i="5"/>
  <c r="L185" i="5" s="1"/>
  <c r="I35" i="5"/>
  <c r="I173" i="5"/>
  <c r="I168" i="5" s="1"/>
  <c r="I271" i="5"/>
  <c r="I336" i="5"/>
  <c r="K168" i="5"/>
  <c r="L168" i="5"/>
  <c r="K186" i="5"/>
  <c r="K216" i="5"/>
  <c r="J35" i="5"/>
  <c r="J173" i="5"/>
  <c r="J168" i="5" s="1"/>
  <c r="K35" i="5"/>
  <c r="K173" i="5"/>
  <c r="K271" i="5"/>
  <c r="K336" i="5"/>
  <c r="I303" i="5"/>
  <c r="J303" i="5"/>
  <c r="K303" i="5"/>
  <c r="L113" i="5"/>
  <c r="L238" i="5"/>
  <c r="J93" i="5"/>
  <c r="K93" i="5"/>
  <c r="J271" i="5"/>
  <c r="J238" i="5" s="1"/>
  <c r="J336" i="5"/>
  <c r="L35" i="5"/>
  <c r="L173" i="5"/>
  <c r="L271" i="5"/>
  <c r="L336" i="5"/>
  <c r="L303" i="5" s="1"/>
  <c r="L186" i="4"/>
  <c r="L185" i="4" s="1"/>
  <c r="L184" i="4" s="1"/>
  <c r="I93" i="4"/>
  <c r="I168" i="4"/>
  <c r="L113" i="4"/>
  <c r="L34" i="4" s="1"/>
  <c r="I336" i="4"/>
  <c r="I65" i="4"/>
  <c r="I34" i="4" s="1"/>
  <c r="I304" i="4"/>
  <c r="I303" i="4" s="1"/>
  <c r="L239" i="4"/>
  <c r="L238" i="4" s="1"/>
  <c r="J35" i="4"/>
  <c r="K139" i="4"/>
  <c r="K34" i="4" s="1"/>
  <c r="K216" i="4"/>
  <c r="J271" i="4"/>
  <c r="J238" i="4" s="1"/>
  <c r="K304" i="4"/>
  <c r="K303" i="4" s="1"/>
  <c r="K271" i="4"/>
  <c r="I239" i="4"/>
  <c r="I238" i="4" s="1"/>
  <c r="I184" i="4" s="1"/>
  <c r="J168" i="4"/>
  <c r="K168" i="4"/>
  <c r="J304" i="4"/>
  <c r="J303" i="4" s="1"/>
  <c r="K66" i="4"/>
  <c r="K65" i="4" s="1"/>
  <c r="L216" i="4"/>
  <c r="K239" i="4"/>
  <c r="K159" i="4"/>
  <c r="K158" i="4" s="1"/>
  <c r="L35" i="2"/>
  <c r="I113" i="2"/>
  <c r="J113" i="2"/>
  <c r="J139" i="2"/>
  <c r="L216" i="2"/>
  <c r="K113" i="2"/>
  <c r="K139" i="2"/>
  <c r="I239" i="2"/>
  <c r="I65" i="2"/>
  <c r="L113" i="2"/>
  <c r="L168" i="2"/>
  <c r="J239" i="2"/>
  <c r="J65" i="2"/>
  <c r="I93" i="2"/>
  <c r="L159" i="2"/>
  <c r="L158" i="2" s="1"/>
  <c r="I173" i="2"/>
  <c r="K239" i="2"/>
  <c r="K238" i="2" s="1"/>
  <c r="K93" i="2"/>
  <c r="L139" i="2"/>
  <c r="K173" i="2"/>
  <c r="K168" i="2" s="1"/>
  <c r="K34" i="2" s="1"/>
  <c r="L186" i="2"/>
  <c r="L185" i="2" s="1"/>
  <c r="I185" i="2"/>
  <c r="J271" i="2"/>
  <c r="J304" i="2"/>
  <c r="J303" i="2" s="1"/>
  <c r="I168" i="2"/>
  <c r="K65" i="2"/>
  <c r="J93" i="2"/>
  <c r="J173" i="2"/>
  <c r="J168" i="2" s="1"/>
  <c r="I271" i="2"/>
  <c r="I304" i="2"/>
  <c r="I303" i="2" s="1"/>
  <c r="L66" i="2"/>
  <c r="L65" i="2" s="1"/>
  <c r="I35" i="2"/>
  <c r="I34" i="2" s="1"/>
  <c r="L93" i="2"/>
  <c r="I216" i="2"/>
  <c r="K271" i="2"/>
  <c r="K304" i="2"/>
  <c r="K303" i="2" s="1"/>
  <c r="L336" i="2"/>
  <c r="L303" i="2" s="1"/>
  <c r="K173" i="1"/>
  <c r="L173" i="1"/>
  <c r="J239" i="1"/>
  <c r="J173" i="1"/>
  <c r="J168" i="1" s="1"/>
  <c r="I113" i="1"/>
  <c r="I139" i="1"/>
  <c r="I159" i="1"/>
  <c r="I158" i="1" s="1"/>
  <c r="I168" i="1"/>
  <c r="K239" i="1"/>
  <c r="J113" i="1"/>
  <c r="J139" i="1"/>
  <c r="J34" i="1" s="1"/>
  <c r="J159" i="1"/>
  <c r="J158" i="1" s="1"/>
  <c r="K185" i="1"/>
  <c r="L239" i="1"/>
  <c r="L238" i="1" s="1"/>
  <c r="K113" i="1"/>
  <c r="I216" i="1"/>
  <c r="I185" i="1" s="1"/>
  <c r="I271" i="1"/>
  <c r="I238" i="1" s="1"/>
  <c r="I304" i="1"/>
  <c r="I303" i="1" s="1"/>
  <c r="K139" i="1"/>
  <c r="K159" i="1"/>
  <c r="K158" i="1" s="1"/>
  <c r="K168" i="1"/>
  <c r="L186" i="1"/>
  <c r="L185" i="1" s="1"/>
  <c r="L113" i="1"/>
  <c r="L168" i="1"/>
  <c r="J271" i="1"/>
  <c r="J304" i="1"/>
  <c r="J336" i="1"/>
  <c r="I35" i="1"/>
  <c r="I65" i="1"/>
  <c r="L104" i="1"/>
  <c r="L93" i="1" s="1"/>
  <c r="L34" i="1" s="1"/>
  <c r="K216" i="1"/>
  <c r="K271" i="1"/>
  <c r="K304" i="1"/>
  <c r="K303" i="1" s="1"/>
  <c r="L304" i="1"/>
  <c r="L303" i="1" s="1"/>
  <c r="I34" i="1" l="1"/>
  <c r="K34" i="1"/>
  <c r="K368" i="2"/>
  <c r="L368" i="4"/>
  <c r="K185" i="4"/>
  <c r="I368" i="4"/>
  <c r="K34" i="5"/>
  <c r="L34" i="7"/>
  <c r="L185" i="17"/>
  <c r="I34" i="17"/>
  <c r="I368" i="17" s="1"/>
  <c r="J303" i="17"/>
  <c r="J184" i="17" s="1"/>
  <c r="L238" i="17"/>
  <c r="J34" i="17"/>
  <c r="L34" i="17"/>
  <c r="K34" i="17"/>
  <c r="K368" i="17" s="1"/>
  <c r="J184" i="16"/>
  <c r="I184" i="16"/>
  <c r="J34" i="16"/>
  <c r="J368" i="16" s="1"/>
  <c r="I34" i="16"/>
  <c r="I368" i="16" s="1"/>
  <c r="K34" i="16"/>
  <c r="K368" i="16" s="1"/>
  <c r="K184" i="16"/>
  <c r="L34" i="16"/>
  <c r="L368" i="16" s="1"/>
  <c r="L368" i="15"/>
  <c r="K368" i="15"/>
  <c r="J368" i="15"/>
  <c r="I238" i="15"/>
  <c r="I184" i="15" s="1"/>
  <c r="I34" i="15"/>
  <c r="I368" i="15" s="1"/>
  <c r="K184" i="15"/>
  <c r="L185" i="15"/>
  <c r="L184" i="15" s="1"/>
  <c r="K34" i="14"/>
  <c r="K368" i="14" s="1"/>
  <c r="I368" i="14"/>
  <c r="L34" i="14"/>
  <c r="L368" i="14" s="1"/>
  <c r="J238" i="14"/>
  <c r="J184" i="14" s="1"/>
  <c r="J368" i="14" s="1"/>
  <c r="I184" i="14"/>
  <c r="J184" i="13"/>
  <c r="J368" i="13" s="1"/>
  <c r="K184" i="13"/>
  <c r="K238" i="13"/>
  <c r="I185" i="13"/>
  <c r="I184" i="13" s="1"/>
  <c r="K34" i="13"/>
  <c r="I34" i="13"/>
  <c r="I368" i="13" s="1"/>
  <c r="J238" i="13"/>
  <c r="K238" i="12"/>
  <c r="K184" i="12"/>
  <c r="L34" i="12"/>
  <c r="I34" i="12"/>
  <c r="I368" i="12" s="1"/>
  <c r="L184" i="12"/>
  <c r="J238" i="12"/>
  <c r="K34" i="12"/>
  <c r="K368" i="12" s="1"/>
  <c r="J34" i="12"/>
  <c r="J303" i="12"/>
  <c r="J184" i="12" s="1"/>
  <c r="J34" i="11"/>
  <c r="I303" i="11"/>
  <c r="J303" i="11"/>
  <c r="I184" i="11"/>
  <c r="I368" i="11" s="1"/>
  <c r="L184" i="11"/>
  <c r="L34" i="11"/>
  <c r="L368" i="11" s="1"/>
  <c r="J184" i="11"/>
  <c r="K368" i="9"/>
  <c r="L185" i="9"/>
  <c r="L184" i="9" s="1"/>
  <c r="L368" i="9" s="1"/>
  <c r="I238" i="9"/>
  <c r="I184" i="9" s="1"/>
  <c r="I368" i="9" s="1"/>
  <c r="J368" i="8"/>
  <c r="K184" i="8"/>
  <c r="K34" i="8"/>
  <c r="J184" i="8"/>
  <c r="K34" i="7"/>
  <c r="K238" i="7"/>
  <c r="I34" i="7"/>
  <c r="L303" i="7"/>
  <c r="L184" i="7" s="1"/>
  <c r="L368" i="7" s="1"/>
  <c r="L238" i="7"/>
  <c r="J34" i="7"/>
  <c r="J368" i="7" s="1"/>
  <c r="K303" i="7"/>
  <c r="I238" i="7"/>
  <c r="I184" i="7" s="1"/>
  <c r="K184" i="6"/>
  <c r="K368" i="6" s="1"/>
  <c r="L368" i="6"/>
  <c r="J185" i="6"/>
  <c r="J184" i="6" s="1"/>
  <c r="J368" i="6" s="1"/>
  <c r="I185" i="6"/>
  <c r="I184" i="6" s="1"/>
  <c r="I368" i="6" s="1"/>
  <c r="L184" i="5"/>
  <c r="J184" i="5"/>
  <c r="K185" i="5"/>
  <c r="K184" i="5" s="1"/>
  <c r="I185" i="5"/>
  <c r="I184" i="5" s="1"/>
  <c r="I34" i="5"/>
  <c r="I368" i="5" s="1"/>
  <c r="J34" i="5"/>
  <c r="J368" i="5" s="1"/>
  <c r="L34" i="5"/>
  <c r="L368" i="5" s="1"/>
  <c r="J184" i="4"/>
  <c r="K238" i="4"/>
  <c r="K184" i="4" s="1"/>
  <c r="K368" i="4" s="1"/>
  <c r="J34" i="4"/>
  <c r="J34" i="2"/>
  <c r="J238" i="2"/>
  <c r="I238" i="2"/>
  <c r="I184" i="2"/>
  <c r="I368" i="2" s="1"/>
  <c r="L184" i="2"/>
  <c r="J184" i="2"/>
  <c r="L34" i="2"/>
  <c r="I184" i="1"/>
  <c r="I368" i="1" s="1"/>
  <c r="J303" i="1"/>
  <c r="L184" i="1"/>
  <c r="L368" i="1" s="1"/>
  <c r="J238" i="1"/>
  <c r="J184" i="1" s="1"/>
  <c r="J368" i="1" s="1"/>
  <c r="K238" i="1"/>
  <c r="K184" i="1" s="1"/>
  <c r="K368" i="1" s="1"/>
  <c r="K368" i="5" l="1"/>
  <c r="J368" i="17"/>
  <c r="L368" i="2"/>
  <c r="J368" i="2"/>
  <c r="J368" i="4"/>
  <c r="L184" i="17"/>
  <c r="L368" i="17" s="1"/>
  <c r="K368" i="13"/>
  <c r="J368" i="12"/>
  <c r="L368" i="12"/>
  <c r="J368" i="11"/>
  <c r="K368" i="8"/>
  <c r="I368" i="7"/>
  <c r="K184" i="7"/>
  <c r="K368" i="7" s="1"/>
</calcChain>
</file>

<file path=xl/sharedStrings.xml><?xml version="1.0" encoding="utf-8"?>
<sst xmlns="http://schemas.openxmlformats.org/spreadsheetml/2006/main" count="6437" uniqueCount="427">
  <si>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</si>
  <si>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</si>
  <si>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</si>
  <si>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</si>
  <si>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</si>
  <si>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</si>
  <si>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</si>
  <si>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</si>
  <si>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</si>
  <si>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</si>
  <si>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</si>
  <si>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</si>
  <si>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</si>
  <si>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</si>
  <si>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</si>
  <si>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</si>
  <si>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</si>
  <si>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</si>
  <si>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</si>
  <si>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</si>
  <si>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</si>
  <si>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</si>
  <si>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</si>
  <si>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</si>
  <si>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</si>
  <si>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</si>
  <si>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</si>
  <si>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</si>
  <si>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</si>
  <si>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</si>
  <si>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</si>
  <si>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</si>
  <si>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</si>
  <si>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</si>
  <si>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</si>
  <si>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</si>
  <si>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</si>
  <si>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</si>
  <si>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</si>
  <si>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</si>
  <si>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</si>
  <si>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</si>
  <si>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</si>
  <si>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</si>
  <si>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</si>
  <si>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</si>
  <si>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</si>
  <si>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</si>
  <si>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</si>
  <si>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</si>
  <si>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</si>
  <si>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</si>
  <si>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</si>
  <si>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</si>
  <si>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</si>
  <si>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</si>
  <si>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</si>
  <si>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</si>
  <si>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</si>
  <si>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</si>
  <si>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</si>
  <si>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</si>
  <si>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</si>
  <si>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</si>
  <si>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</si>
  <si>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</si>
  <si>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</si>
  <si>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</si>
  <si>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</si>
  <si>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</si>
  <si>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</si>
  <si>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</si>
  <si>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</si>
  <si>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</si>
  <si>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</si>
  <si>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</si>
  <si>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</si>
  <si>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</si>
  <si>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</si>
  <si>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</si>
  <si>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</si>
  <si>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</si>
  <si>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</si>
  <si>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</si>
  <si>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</si>
  <si>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</si>
  <si>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</si>
  <si>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</si>
  <si>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</si>
  <si>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</si>
  <si>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</si>
  <si>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</si>
  <si>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</si>
  <si>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</si>
  <si>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</si>
  <si>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</si>
  <si>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</si>
  <si>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</si>
  <si>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</si>
  <si>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</si>
  <si>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</si>
  <si>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</si>
  <si>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</si>
  <si>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</si>
  <si>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</si>
  <si>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</si>
  <si>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</si>
  <si>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</si>
  <si>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</si>
  <si>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</si>
  <si>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</si>
  <si>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</si>
  <si>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</si>
  <si>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</si>
  <si>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</si>
  <si>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</si>
  <si>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</si>
  <si>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</si>
  <si>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</si>
  <si>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</si>
  <si>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</si>
  <si>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</si>
  <si>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</si>
  <si>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</si>
  <si>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</si>
  <si>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</si>
  <si>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</si>
  <si>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</si>
  <si>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</si>
  <si>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</si>
  <si>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</si>
  <si>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</si>
  <si>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</si>
  <si>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</si>
  <si>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</si>
  <si>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</si>
  <si>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</si>
  <si>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</si>
  <si>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</si>
  <si>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</si>
  <si>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</si>
  <si>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</si>
  <si>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</si>
  <si>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</si>
  <si>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</si>
  <si>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</si>
  <si>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</si>
  <si>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</si>
  <si>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</si>
  <si>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</si>
  <si>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</si>
  <si>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</si>
  <si>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</si>
  <si>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</si>
  <si>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</si>
  <si>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</si>
  <si>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</si>
  <si>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</si>
  <si>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</si>
  <si>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</si>
  <si>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</si>
  <si>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</si>
  <si>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</si>
  <si>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</si>
  <si>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</si>
  <si>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</si>
  <si>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</si>
  <si>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</si>
  <si>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</si>
  <si>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</si>
  <si>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</si>
  <si>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</si>
  <si>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</si>
  <si>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</si>
  <si>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</si>
  <si>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</si>
  <si>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</si>
  <si>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</si>
  <si>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</si>
  <si>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</si>
  <si>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</si>
  <si>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</si>
  <si>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</si>
  <si>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</si>
  <si>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</si>
  <si>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</si>
  <si>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</si>
  <si>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</si>
  <si>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</si>
  <si>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</si>
  <si>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</si>
  <si>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</si>
  <si>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</si>
  <si>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</si>
  <si>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</si>
  <si>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</si>
  <si>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</si>
  <si>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</si>
  <si>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</si>
  <si>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</si>
  <si>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</si>
  <si>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</si>
  <si>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</si>
  <si>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</si>
  <si>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</si>
  <si>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</si>
  <si>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</si>
  <si>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</si>
  <si>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</si>
  <si>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</si>
  <si>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</si>
  <si>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</si>
  <si>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</si>
  <si>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</si>
  <si>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</si>
  <si>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</si>
  <si>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</si>
  <si>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</si>
  <si>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</si>
  <si>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</si>
  <si>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Vilija Lukauskienė</t>
  </si>
  <si>
    <t>(įstaigos vadovo ar jo įgalioto asmens pareigų  pavadinimas)</t>
  </si>
  <si>
    <t>(parašas)</t>
  </si>
  <si>
    <t>(vardas ir pavardė)</t>
  </si>
  <si>
    <t>Viktorija Kaprizkina</t>
  </si>
  <si>
    <t>(finansinę apskaitą tvarkančio asmens, centralizuotos apskaitos įstaigos vadovo arba jo įgalioto asmens pareigų pavadinimas)</t>
  </si>
  <si>
    <t xml:space="preserve"> Nr.________________</t>
  </si>
  <si>
    <t>SB</t>
  </si>
  <si>
    <t>Savivaldybės biudžeto lėšos</t>
  </si>
  <si>
    <t>Nr.________________</t>
  </si>
  <si>
    <t>Žinių visuomenės plėtros programa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</si>
  <si>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</si>
  <si>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</si>
  <si>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</si>
  <si>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</si>
  <si>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</si>
  <si>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1.4.4.28. Švietimo įstaigų patalpų remontas, mokyklinių autobusų remontas, buitinės, organizacinės technikos, mokymo priemonių įsigijimas</t>
  </si>
  <si>
    <t>1.1.3.19. Įtraukusis ugdymas Klaipėdos rajono ugdymo įstaigose</t>
  </si>
  <si>
    <t>Papildomos švietimo paslaugos</t>
  </si>
  <si>
    <t>06</t>
  </si>
  <si>
    <t>Susisiekimo ir inžinerinės infrastruktūros plėtros programa</t>
  </si>
  <si>
    <t>Gatvių apšvietimas</t>
  </si>
  <si>
    <t>6.2.1.8. Nutolusių saulės parkų įsigijimas</t>
  </si>
  <si>
    <t>6</t>
  </si>
  <si>
    <t>04</t>
  </si>
  <si>
    <t>ML</t>
  </si>
  <si>
    <t>Mokymo lėšos</t>
  </si>
  <si>
    <t>ML(UK)</t>
  </si>
  <si>
    <t>Speciali tikslinė dotacija mokymo reikmėms finansu</t>
  </si>
  <si>
    <t>VBD</t>
  </si>
  <si>
    <t>Valstybės biudžeto specialioji tikslinė dotacija</t>
  </si>
  <si>
    <t>VBD(UK)</t>
  </si>
  <si>
    <t>Dotaciija ukrainiečiams</t>
  </si>
  <si>
    <t>S</t>
  </si>
  <si>
    <t>Pajamos už paslaugas ir nuomą</t>
  </si>
  <si>
    <t>KKP</t>
  </si>
  <si>
    <t>Klimato kaitos programa</t>
  </si>
  <si>
    <t>LK</t>
  </si>
  <si>
    <t>Savivaldybės biudžeto lėšų likučiai (praėjusių me</t>
  </si>
  <si>
    <t>(Įstaigos pavadinimas)</t>
  </si>
  <si>
    <t>Klaipėdos raj. savivaldybės administracijos (Biudžeto ir ekonomikos skyriui)</t>
  </si>
  <si>
    <t>PAŽYMA DĖL GAUTINŲ, GAUTŲ IR GRĄŽINTINŲ FINANSAVIMO SUMŲ</t>
  </si>
  <si>
    <t>2023 Nr.______</t>
  </si>
  <si>
    <t>Kvietinių 28,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</si>
  <si>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</si>
  <si>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</si>
  <si>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</si>
  <si>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</si>
  <si>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</si>
  <si>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</si>
  <si>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</si>
  <si>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</si>
  <si>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Ilgalaikiam turtui įsigyti</t>
  </si>
  <si>
    <t>Kitoms išlaidoms</t>
  </si>
  <si>
    <t>Iš viso</t>
  </si>
  <si>
    <t>Atsargoms</t>
  </si>
  <si>
    <t>(Parašas) (Vardas ir pavardė)</t>
  </si>
  <si>
    <t>09.02.01.01.</t>
  </si>
  <si>
    <t>09.06.01.01.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</si>
  <si>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</si>
  <si>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</si>
  <si>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</si>
  <si>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</si>
  <si>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</si>
  <si>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</si>
  <si>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</si>
  <si>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</si>
  <si>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</si>
  <si>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</si>
  <si>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 xml:space="preserve"> biudžeto lėšos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</si>
  <si>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</si>
  <si>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</si>
  <si>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</si>
  <si>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</si>
  <si>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</si>
  <si>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</si>
  <si>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</si>
  <si>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</si>
  <si>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</si>
  <si>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</si>
  <si>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</si>
  <si>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</si>
  <si>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</si>
  <si>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</si>
  <si>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</si>
  <si>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</si>
  <si>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</si>
  <si>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</si>
  <si>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</si>
  <si>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</si>
  <si>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</si>
  <si>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</si>
  <si>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</si>
  <si>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</si>
  <si>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</si>
  <si>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</si>
  <si>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</si>
  <si>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</si>
  <si>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</si>
  <si>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</si>
  <si>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</si>
  <si>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</si>
  <si>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</si>
  <si>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</si>
  <si>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Gargždų "Kranto" progimnazija</t>
  </si>
  <si>
    <r>
      <t xml:space="preserve">  Metinė, </t>
    </r>
    <r>
      <rPr>
        <u/>
        <sz val="8"/>
        <rFont val="Arial"/>
        <family val="2"/>
      </rPr>
      <t>ketvirtinė</t>
    </r>
  </si>
  <si>
    <t>(Eurais)</t>
  </si>
  <si>
    <t xml:space="preserve">Iš viso  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</si>
  <si>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</si>
  <si>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</si>
  <si>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</si>
  <si>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</si>
  <si>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Savivaldybės biudžeto lėšų likučiai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</si>
  <si>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</si>
  <si>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</si>
  <si>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</si>
  <si>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</si>
  <si>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</si>
  <si>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</si>
  <si>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</si>
  <si>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</si>
  <si>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</si>
  <si>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</si>
  <si>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</si>
  <si>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</si>
  <si>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>Transporto išlaikymo ir transporto paslaugų įsigijimo išlaidos</t>
  </si>
  <si>
    <t xml:space="preserve">2.2.1.1.1.11. </t>
  </si>
  <si>
    <t>Komandiruotės išlaidos</t>
  </si>
  <si>
    <t xml:space="preserve">2.2.1.1.1.15. </t>
  </si>
  <si>
    <t>Materialiojo turto paprasto remonto išlaidos</t>
  </si>
  <si>
    <t xml:space="preserve">2.2.1.1.1.16. </t>
  </si>
  <si>
    <t>Kvalifikacijos kėlimo  išlaidos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</si>
  <si>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</si>
  <si>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</si>
  <si>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</si>
  <si>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</si>
  <si>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</si>
  <si>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</si>
  <si>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</si>
  <si>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</si>
  <si>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</si>
  <si>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</si>
  <si>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</si>
  <si>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</si>
  <si>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</si>
  <si>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</si>
  <si>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</si>
  <si>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</si>
  <si>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</si>
  <si>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</si>
  <si>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</si>
  <si>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</si>
  <si>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</si>
  <si>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</si>
  <si>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(įstaigos pavadinimas, kodas)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</si>
  <si>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</si>
  <si>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</si>
  <si>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</si>
  <si>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</si>
  <si>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</si>
  <si>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</si>
  <si>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</si>
  <si>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</si>
  <si>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</si>
  <si>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</si>
  <si>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</si>
  <si>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</si>
  <si>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IŠ VISO:</t>
  </si>
  <si>
    <t>(vadovo ar jo įgalioto asmens pareigos)</t>
  </si>
  <si>
    <t>P A T V I R T I N T A 	
Klaipėdos rajono savivaldybės	
administracijos direktoriaus	
2023 m. kovo 21 d.	
įsakymu Nr.(5.1.1) AV -747</t>
  </si>
  <si>
    <t xml:space="preserve"> 191789019, Kvietinių 28,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</si>
  <si>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</si>
  <si>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</si>
  <si>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</si>
  <si>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</si>
  <si>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</si>
  <si>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</si>
  <si>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</si>
  <si>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</si>
  <si>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</si>
  <si>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</si>
  <si>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</si>
  <si>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</si>
  <si>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</si>
  <si>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</si>
  <si>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</si>
  <si>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</si>
  <si>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</si>
  <si>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</si>
  <si>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</si>
  <si>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</si>
  <si>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r>
      <t xml:space="preserve">metinė , </t>
    </r>
    <r>
      <rPr>
        <u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</si>
  <si>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s</t>
  </si>
  <si>
    <t>2023 M. RUGSĖJO MĖN. 30 D.</t>
  </si>
  <si>
    <t>Biudžetinių įstaigų centralizuotos apskaitos skyriaus vedėja</t>
  </si>
  <si>
    <t>(Biudžeto išlaidų sąmatos vykdymo 2023 m. rugsėjo mėn. 30 d. metinės, ketvirtinės ataskaitos forma Nr. 2)</t>
  </si>
  <si>
    <t>3 ketvirtis</t>
  </si>
  <si>
    <t>PAŽYMA PRIE MOKĖTINŲ SUMŲ 2023 M. RUGSĖJO 30 D. ATASKAITOS 9 PRIEDO</t>
  </si>
  <si>
    <t>SAVIVALDYBĖS BIUDŽETINIŲ ĮSTAIGŲ  PAJAMŲ ĮMOKŲ ATASKAITA UŽ  2023  METŲ III KETVIRTĮ</t>
  </si>
  <si>
    <t xml:space="preserve"> PAŽYMA APIE PAJAMAS UŽ PASLAUGAS IR NUOMĄ PAGAL 2023 M. RUGSĖJO 30 D. DUOMENIS</t>
  </si>
  <si>
    <t>Gargždų "Kranto" progimnazija, 191789019, Kvietinių 28, Gargždai</t>
  </si>
  <si>
    <t>2023 m. rugsėjo mėn. 30 d.</t>
  </si>
  <si>
    <r>
      <t xml:space="preserve">(metinė, </t>
    </r>
    <r>
      <rPr>
        <u/>
        <sz val="9"/>
        <color rgb="FF000000"/>
        <rFont val="Times New Roman"/>
        <family val="1"/>
      </rPr>
      <t>ketvirtinė</t>
    </r>
    <r>
      <rPr>
        <sz val="9"/>
        <color indexed="8"/>
        <rFont val="Times New Roman"/>
        <family val="1"/>
      </rPr>
      <t>)</t>
    </r>
  </si>
  <si>
    <t xml:space="preserve">                          2023.10.10 Nr.________________</t>
  </si>
  <si>
    <t>Gargždų Kranto progimnazija</t>
  </si>
  <si>
    <t>Grąžintos finansavimo sumos per ataskaitinį laikotarpį:</t>
  </si>
  <si>
    <t>Parengė   Rita Mockienė, tel. Nr. +370 65982625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</si>
</sst>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9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color indexed="8"/>
      <name val="Calibri"/>
      <family val="2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9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EYInterstate Light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sz val="10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u/>
      <sz val="9"/>
      <color rgb="FF000000"/>
      <name val="Times New Roman"/>
      <family val="1"/>
    </font>
    <font>
      <i/>
      <sz val="9"/>
      <color indexed="8"/>
      <name val="Times New Roman"/>
      <family val="1"/>
    </font>
    <font>
      <sz val="8"/>
      <color indexed="8"/>
      <name val="Times New Roman"/>
      <family val="1"/>
    </font>
    <font>
      <vertAlign val="superscript"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</fills>
  <borders count="4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7">
    <xf numFmtId="0" fontId="0" fillId="0" borderId="0"/>
    <xf numFmtId="0" fontId="29" fillId="0" borderId="0"/>
    <xf numFmtId="0" fontId="32" fillId="0" borderId="0"/>
    <xf numFmtId="0" fontId="32" fillId="0" borderId="0"/>
    <xf numFmtId="0" fontId="32" fillId="0" borderId="0"/>
    <xf numFmtId="0" fontId="43" fillId="0" borderId="0"/>
    <xf numFmtId="0" fontId="44" fillId="0" borderId="0"/>
  </cellStyleXfs>
  <cellXfs count="4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2" fillId="0" borderId="7" xfId="0" applyFont="1" applyBorder="1"/>
    <xf numFmtId="0" fontId="18" fillId="0" borderId="0" xfId="0" applyFont="1" applyAlignment="1">
      <alignment horizontal="center" vertical="center" wrapText="1"/>
    </xf>
    <xf numFmtId="14" fontId="19" fillId="0" borderId="0" xfId="0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right" vertical="center"/>
    </xf>
    <xf numFmtId="49" fontId="18" fillId="0" borderId="18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right" vertical="center"/>
    </xf>
    <xf numFmtId="0" fontId="23" fillId="0" borderId="18" xfId="0" applyFont="1" applyBorder="1" applyAlignment="1">
      <alignment horizontal="right" vertical="center"/>
    </xf>
    <xf numFmtId="49" fontId="19" fillId="0" borderId="18" xfId="0" applyNumberFormat="1" applyFont="1" applyBorder="1" applyAlignment="1">
      <alignment horizontal="center" vertical="center"/>
    </xf>
    <xf numFmtId="2" fontId="19" fillId="0" borderId="18" xfId="0" applyNumberFormat="1" applyFont="1" applyBorder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left"/>
    </xf>
    <xf numFmtId="0" fontId="0" fillId="0" borderId="26" xfId="0" applyBorder="1" applyAlignment="1">
      <alignment horizontal="center" vertical="center"/>
    </xf>
    <xf numFmtId="0" fontId="25" fillId="0" borderId="0" xfId="0" applyFont="1"/>
    <xf numFmtId="0" fontId="25" fillId="0" borderId="29" xfId="0" applyFont="1" applyBorder="1" applyAlignment="1">
      <alignment horizontal="center" wrapText="1"/>
    </xf>
    <xf numFmtId="0" fontId="25" fillId="0" borderId="29" xfId="0" applyFont="1" applyBorder="1" applyAlignment="1">
      <alignment horizontal="center"/>
    </xf>
    <xf numFmtId="0" fontId="25" fillId="0" borderId="29" xfId="0" applyFont="1" applyBorder="1"/>
    <xf numFmtId="0" fontId="27" fillId="0" borderId="29" xfId="0" applyFont="1" applyBorder="1"/>
    <xf numFmtId="0" fontId="25" fillId="6" borderId="29" xfId="0" applyFont="1" applyFill="1" applyBorder="1"/>
    <xf numFmtId="2" fontId="25" fillId="0" borderId="29" xfId="0" applyNumberFormat="1" applyFont="1" applyBorder="1"/>
    <xf numFmtId="2" fontId="25" fillId="6" borderId="29" xfId="0" applyNumberFormat="1" applyFont="1" applyFill="1" applyBorder="1"/>
    <xf numFmtId="0" fontId="30" fillId="0" borderId="29" xfId="1" applyFont="1" applyBorder="1" applyAlignment="1">
      <alignment vertical="top" wrapText="1"/>
    </xf>
    <xf numFmtId="0" fontId="25" fillId="0" borderId="29" xfId="0" applyFont="1" applyBorder="1" applyAlignment="1">
      <alignment horizontal="right"/>
    </xf>
    <xf numFmtId="0" fontId="25" fillId="0" borderId="29" xfId="0" applyFont="1" applyBorder="1" applyAlignment="1">
      <alignment horizontal="left"/>
    </xf>
    <xf numFmtId="0" fontId="31" fillId="0" borderId="0" xfId="0" applyFont="1"/>
    <xf numFmtId="0" fontId="32" fillId="0" borderId="0" xfId="2"/>
    <xf numFmtId="0" fontId="33" fillId="0" borderId="0" xfId="2" applyFont="1"/>
    <xf numFmtId="0" fontId="34" fillId="0" borderId="0" xfId="2" applyFont="1"/>
    <xf numFmtId="0" fontId="32" fillId="0" borderId="0" xfId="3"/>
    <xf numFmtId="0" fontId="33" fillId="0" borderId="0" xfId="2" applyFont="1" applyAlignment="1">
      <alignment horizontal="left" wrapText="1"/>
    </xf>
    <xf numFmtId="0" fontId="35" fillId="0" borderId="0" xfId="2" applyFont="1"/>
    <xf numFmtId="0" fontId="36" fillId="0" borderId="0" xfId="2" applyFont="1"/>
    <xf numFmtId="0" fontId="36" fillId="0" borderId="26" xfId="2" applyFont="1" applyBorder="1"/>
    <xf numFmtId="0" fontId="37" fillId="0" borderId="0" xfId="2" applyFont="1"/>
    <xf numFmtId="0" fontId="38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0" fontId="33" fillId="0" borderId="0" xfId="2" applyFont="1" applyAlignment="1">
      <alignment horizontal="center"/>
    </xf>
    <xf numFmtId="0" fontId="40" fillId="0" borderId="0" xfId="2" applyFont="1" applyAlignment="1">
      <alignment horizontal="right"/>
    </xf>
    <xf numFmtId="0" fontId="33" fillId="0" borderId="0" xfId="2" applyFont="1" applyAlignment="1">
      <alignment horizontal="right"/>
    </xf>
    <xf numFmtId="0" fontId="41" fillId="0" borderId="0" xfId="2" applyFont="1"/>
    <xf numFmtId="0" fontId="31" fillId="0" borderId="35" xfId="2" applyFont="1" applyBorder="1" applyAlignment="1">
      <alignment wrapText="1"/>
    </xf>
    <xf numFmtId="0" fontId="31" fillId="0" borderId="26" xfId="2" applyFont="1" applyBorder="1" applyAlignment="1">
      <alignment wrapText="1"/>
    </xf>
    <xf numFmtId="0" fontId="31" fillId="0" borderId="36" xfId="2" applyFont="1" applyBorder="1" applyAlignment="1">
      <alignment wrapText="1"/>
    </xf>
    <xf numFmtId="0" fontId="42" fillId="0" borderId="29" xfId="2" applyFont="1" applyBorder="1" applyAlignment="1">
      <alignment horizontal="center" vertical="center" wrapText="1"/>
    </xf>
    <xf numFmtId="0" fontId="42" fillId="0" borderId="32" xfId="2" applyFont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0" fontId="40" fillId="0" borderId="29" xfId="2" applyFont="1" applyBorder="1" applyAlignment="1">
      <alignment horizontal="left" vertical="center"/>
    </xf>
    <xf numFmtId="0" fontId="40" fillId="0" borderId="29" xfId="2" quotePrefix="1" applyFont="1" applyBorder="1" applyAlignment="1">
      <alignment horizontal="center"/>
    </xf>
    <xf numFmtId="0" fontId="40" fillId="0" borderId="29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2" fontId="33" fillId="0" borderId="29" xfId="2" applyNumberFormat="1" applyFont="1" applyBorder="1" applyAlignment="1">
      <alignment horizontal="center"/>
    </xf>
    <xf numFmtId="0" fontId="40" fillId="0" borderId="29" xfId="2" applyFont="1" applyBorder="1" applyAlignment="1">
      <alignment horizontal="justify" vertical="top" wrapText="1"/>
    </xf>
    <xf numFmtId="2" fontId="33" fillId="0" borderId="29" xfId="2" quotePrefix="1" applyNumberFormat="1" applyFont="1" applyBorder="1" applyAlignment="1">
      <alignment horizontal="center" vertical="center"/>
    </xf>
    <xf numFmtId="2" fontId="33" fillId="0" borderId="37" xfId="4" applyNumberFormat="1" applyFont="1" applyBorder="1" applyAlignment="1" applyProtection="1">
      <alignment horizontal="center" vertical="center"/>
      <protection locked="0"/>
    </xf>
    <xf numFmtId="2" fontId="33" fillId="0" borderId="29" xfId="2" applyNumberFormat="1" applyFont="1" applyBorder="1" applyAlignment="1">
      <alignment horizontal="center" vertical="center"/>
    </xf>
    <xf numFmtId="0" fontId="33" fillId="0" borderId="29" xfId="2" applyFont="1" applyBorder="1" applyAlignment="1">
      <alignment horizontal="center" vertical="center"/>
    </xf>
    <xf numFmtId="0" fontId="40" fillId="0" borderId="29" xfId="2" quotePrefix="1" applyFont="1" applyBorder="1" applyAlignment="1">
      <alignment horizontal="center" vertical="center"/>
    </xf>
    <xf numFmtId="0" fontId="40" fillId="0" borderId="29" xfId="2" applyFont="1" applyBorder="1" applyAlignment="1">
      <alignment vertical="center"/>
    </xf>
    <xf numFmtId="0" fontId="33" fillId="0" borderId="29" xfId="2" applyFont="1" applyBorder="1"/>
    <xf numFmtId="0" fontId="35" fillId="0" borderId="29" xfId="2" applyFont="1" applyBorder="1" applyAlignment="1">
      <alignment horizontal="right" vertical="center" wrapText="1"/>
    </xf>
    <xf numFmtId="2" fontId="34" fillId="0" borderId="34" xfId="2" quotePrefix="1" applyNumberFormat="1" applyFont="1" applyBorder="1" applyAlignment="1">
      <alignment horizontal="center" vertical="center"/>
    </xf>
    <xf numFmtId="0" fontId="38" fillId="0" borderId="0" xfId="5" applyFont="1"/>
    <xf numFmtId="0" fontId="33" fillId="0" borderId="26" xfId="2" applyFont="1" applyBorder="1"/>
    <xf numFmtId="0" fontId="33" fillId="0" borderId="0" xfId="5" applyFont="1" applyAlignment="1">
      <alignment vertical="top" wrapText="1"/>
    </xf>
    <xf numFmtId="0" fontId="33" fillId="0" borderId="0" xfId="2" applyFont="1" applyAlignment="1">
      <alignment horizontal="center" vertical="top"/>
    </xf>
    <xf numFmtId="0" fontId="45" fillId="0" borderId="7" xfId="6" applyFont="1" applyBorder="1" applyAlignment="1">
      <alignment vertical="center" wrapText="1"/>
    </xf>
    <xf numFmtId="0" fontId="33" fillId="0" borderId="0" xfId="5" applyFont="1" applyAlignment="1">
      <alignment horizontal="center" vertical="top" wrapText="1"/>
    </xf>
    <xf numFmtId="0" fontId="46" fillId="0" borderId="0" xfId="2" applyFont="1"/>
    <xf numFmtId="0" fontId="33" fillId="0" borderId="0" xfId="4" applyFont="1" applyProtection="1">
      <protection locked="0"/>
    </xf>
    <xf numFmtId="0" fontId="33" fillId="0" borderId="0" xfId="4" applyFont="1" applyAlignment="1" applyProtection="1">
      <alignment wrapText="1"/>
      <protection locked="0"/>
    </xf>
    <xf numFmtId="0" fontId="35" fillId="0" borderId="0" xfId="4" applyFont="1" applyProtection="1">
      <protection locked="0"/>
    </xf>
    <xf numFmtId="0" fontId="40" fillId="0" borderId="0" xfId="4" applyFont="1" applyAlignment="1" applyProtection="1">
      <alignment horizontal="center"/>
      <protection locked="0"/>
    </xf>
    <xf numFmtId="0" fontId="35" fillId="0" borderId="0" xfId="4" applyFont="1" applyAlignment="1" applyProtection="1">
      <alignment horizontal="left"/>
      <protection locked="0"/>
    </xf>
    <xf numFmtId="0" fontId="37" fillId="0" borderId="0" xfId="4" applyFont="1" applyProtection="1">
      <protection locked="0"/>
    </xf>
    <xf numFmtId="0" fontId="38" fillId="0" borderId="0" xfId="4" applyFont="1" applyProtection="1">
      <protection locked="0"/>
    </xf>
    <xf numFmtId="14" fontId="49" fillId="0" borderId="0" xfId="4" applyNumberFormat="1" applyFont="1" applyProtection="1">
      <protection locked="0"/>
    </xf>
    <xf numFmtId="0" fontId="33" fillId="0" borderId="0" xfId="4" applyFont="1" applyAlignment="1" applyProtection="1">
      <alignment horizontal="center"/>
      <protection locked="0"/>
    </xf>
    <xf numFmtId="0" fontId="42" fillId="0" borderId="0" xfId="4" applyFont="1" applyAlignment="1" applyProtection="1">
      <alignment horizontal="right"/>
      <protection locked="0"/>
    </xf>
    <xf numFmtId="0" fontId="33" fillId="0" borderId="38" xfId="4" applyFont="1" applyBorder="1" applyAlignment="1" applyProtection="1">
      <alignment horizontal="center" vertical="center" wrapText="1"/>
      <protection locked="0"/>
    </xf>
    <xf numFmtId="2" fontId="33" fillId="0" borderId="28" xfId="4" applyNumberFormat="1" applyFont="1" applyBorder="1" applyAlignment="1" applyProtection="1">
      <alignment horizontal="center" vertical="center"/>
      <protection locked="0"/>
    </xf>
    <xf numFmtId="2" fontId="33" fillId="0" borderId="32" xfId="4" applyNumberFormat="1" applyFont="1" applyBorder="1" applyAlignment="1" applyProtection="1">
      <alignment horizontal="center" vertical="center"/>
      <protection locked="0"/>
    </xf>
    <xf numFmtId="2" fontId="33" fillId="0" borderId="37" xfId="4" applyNumberFormat="1" applyFont="1" applyBorder="1" applyAlignment="1">
      <alignment horizontal="center" vertical="center"/>
    </xf>
    <xf numFmtId="2" fontId="33" fillId="0" borderId="28" xfId="4" applyNumberFormat="1" applyFont="1" applyBorder="1" applyAlignment="1">
      <alignment horizontal="center" vertical="center"/>
    </xf>
    <xf numFmtId="0" fontId="33" fillId="0" borderId="38" xfId="4" applyFont="1" applyBorder="1" applyAlignment="1" applyProtection="1">
      <alignment horizontal="center" vertical="center"/>
      <protection locked="0"/>
    </xf>
    <xf numFmtId="2" fontId="33" fillId="0" borderId="38" xfId="4" applyNumberFormat="1" applyFont="1" applyBorder="1" applyAlignment="1">
      <alignment horizontal="center" vertical="center" wrapText="1"/>
    </xf>
    <xf numFmtId="2" fontId="33" fillId="0" borderId="32" xfId="4" applyNumberFormat="1" applyFont="1" applyBorder="1" applyAlignment="1">
      <alignment horizontal="center" vertical="center"/>
    </xf>
    <xf numFmtId="2" fontId="33" fillId="0" borderId="29" xfId="4" applyNumberFormat="1" applyFont="1" applyBorder="1" applyAlignment="1">
      <alignment horizontal="center" vertical="center"/>
    </xf>
    <xf numFmtId="2" fontId="33" fillId="0" borderId="38" xfId="4" applyNumberFormat="1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33" fillId="0" borderId="26" xfId="4" applyFont="1" applyBorder="1" applyAlignment="1" applyProtection="1">
      <alignment horizontal="center"/>
      <protection locked="0"/>
    </xf>
    <xf numFmtId="0" fontId="42" fillId="0" borderId="0" xfId="4" applyFont="1" applyAlignment="1" applyProtection="1">
      <alignment horizontal="center"/>
      <protection locked="0"/>
    </xf>
    <xf numFmtId="0" fontId="33" fillId="0" borderId="0" xfId="4" applyFont="1" applyAlignment="1" applyProtection="1">
      <alignment horizontal="left"/>
      <protection locked="0"/>
    </xf>
    <xf numFmtId="0" fontId="39" fillId="0" borderId="0" xfId="4" applyFont="1" applyProtection="1">
      <protection locked="0"/>
    </xf>
    <xf numFmtId="2" fontId="50" fillId="0" borderId="41" xfId="0" applyNumberFormat="1" applyFont="1" applyBorder="1" applyAlignment="1">
      <alignment horizontal="right" vertical="center" wrapText="1"/>
    </xf>
    <xf numFmtId="2" fontId="50" fillId="0" borderId="23" xfId="0" applyNumberFormat="1" applyFont="1" applyBorder="1" applyAlignment="1">
      <alignment horizontal="right" vertical="center" wrapText="1"/>
    </xf>
    <xf numFmtId="2" fontId="50" fillId="0" borderId="42" xfId="0" applyNumberFormat="1" applyFont="1" applyBorder="1" applyAlignment="1">
      <alignment horizontal="right" vertical="center" wrapText="1"/>
    </xf>
    <xf numFmtId="2" fontId="50" fillId="0" borderId="43" xfId="0" applyNumberFormat="1" applyFont="1" applyBorder="1" applyAlignment="1">
      <alignment horizontal="right" vertical="center" wrapText="1"/>
    </xf>
    <xf numFmtId="2" fontId="50" fillId="0" borderId="44" xfId="0" applyNumberFormat="1" applyFont="1" applyBorder="1" applyAlignment="1">
      <alignment horizontal="right" vertical="center" wrapText="1"/>
    </xf>
    <xf numFmtId="0" fontId="4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35" fillId="0" borderId="0" xfId="2" applyFont="1" applyAlignment="1">
      <alignment horizontal="left"/>
    </xf>
    <xf numFmtId="0" fontId="52" fillId="0" borderId="22" xfId="0" applyFont="1" applyBorder="1"/>
    <xf numFmtId="0" fontId="52" fillId="0" borderId="0" xfId="0" applyFont="1" applyAlignment="1">
      <alignment horizontal="center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/>
    <xf numFmtId="0" fontId="51" fillId="0" borderId="0" xfId="0" applyFont="1" applyAlignment="1">
      <alignment horizontal="center"/>
    </xf>
    <xf numFmtId="0" fontId="19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8" fillId="0" borderId="0" xfId="0" applyFont="1"/>
    <xf numFmtId="2" fontId="28" fillId="0" borderId="29" xfId="0" applyNumberFormat="1" applyFont="1" applyFill="1" applyBorder="1"/>
    <xf numFmtId="0" fontId="25" fillId="0" borderId="29" xfId="0" applyFont="1" applyFill="1" applyBorder="1"/>
    <xf numFmtId="2" fontId="25" fillId="0" borderId="29" xfId="0" applyNumberFormat="1" applyFont="1" applyFill="1" applyBorder="1"/>
    <xf numFmtId="0" fontId="52" fillId="0" borderId="0" xfId="0" applyFont="1"/>
    <xf numFmtId="0" fontId="50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horizontal="left"/>
    </xf>
    <xf numFmtId="0" fontId="56" fillId="0" borderId="0" xfId="0" applyFont="1" applyAlignment="1">
      <alignment horizontal="right" vertical="center"/>
    </xf>
    <xf numFmtId="164" fontId="56" fillId="0" borderId="0" xfId="0" applyNumberFormat="1" applyFont="1" applyAlignment="1">
      <alignment vertical="center"/>
    </xf>
    <xf numFmtId="164" fontId="52" fillId="0" borderId="0" xfId="0" applyNumberFormat="1" applyFont="1" applyAlignment="1">
      <alignment horizontal="center"/>
    </xf>
    <xf numFmtId="164" fontId="52" fillId="0" borderId="0" xfId="0" applyNumberFormat="1" applyFont="1" applyAlignment="1">
      <alignment horizontal="right" vertical="center"/>
    </xf>
    <xf numFmtId="0" fontId="56" fillId="0" borderId="23" xfId="0" applyFont="1" applyBorder="1"/>
    <xf numFmtId="0" fontId="52" fillId="0" borderId="0" xfId="0" applyFont="1" applyAlignment="1">
      <alignment horizontal="right"/>
    </xf>
    <xf numFmtId="0" fontId="56" fillId="0" borderId="0" xfId="0" applyFont="1"/>
    <xf numFmtId="0" fontId="56" fillId="0" borderId="0" xfId="0" applyFont="1" applyAlignment="1">
      <alignment horizontal="right"/>
    </xf>
    <xf numFmtId="0" fontId="52" fillId="0" borderId="24" xfId="0" applyFont="1" applyBorder="1" applyAlignment="1">
      <alignment horizontal="center"/>
    </xf>
    <xf numFmtId="0" fontId="51" fillId="0" borderId="23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top"/>
    </xf>
    <xf numFmtId="0" fontId="52" fillId="0" borderId="23" xfId="0" applyFont="1" applyBorder="1" applyAlignment="1">
      <alignment horizontal="center" vertical="top"/>
    </xf>
    <xf numFmtId="0" fontId="51" fillId="0" borderId="23" xfId="0" applyFont="1" applyBorder="1" applyAlignment="1">
      <alignment vertical="center"/>
    </xf>
    <xf numFmtId="0" fontId="51" fillId="0" borderId="23" xfId="0" applyFont="1" applyBorder="1" applyAlignment="1">
      <alignment horizontal="center" vertical="center"/>
    </xf>
    <xf numFmtId="2" fontId="51" fillId="0" borderId="23" xfId="0" applyNumberFormat="1" applyFont="1" applyBorder="1" applyAlignment="1">
      <alignment horizontal="right" vertical="center"/>
    </xf>
    <xf numFmtId="0" fontId="51" fillId="0" borderId="23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2" fontId="52" fillId="0" borderId="23" xfId="0" applyNumberFormat="1" applyFont="1" applyBorder="1" applyAlignment="1">
      <alignment horizontal="right" vertical="center"/>
    </xf>
    <xf numFmtId="2" fontId="51" fillId="5" borderId="23" xfId="0" applyNumberFormat="1" applyFont="1" applyFill="1" applyBorder="1" applyAlignment="1">
      <alignment horizontal="right" vertical="center"/>
    </xf>
    <xf numFmtId="0" fontId="52" fillId="0" borderId="23" xfId="0" applyFont="1" applyBorder="1" applyAlignment="1">
      <alignment vertical="top" wrapText="1"/>
    </xf>
    <xf numFmtId="0" fontId="52" fillId="5" borderId="23" xfId="0" applyFont="1" applyFill="1" applyBorder="1" applyAlignment="1">
      <alignment vertical="center" wrapText="1"/>
    </xf>
    <xf numFmtId="1" fontId="51" fillId="0" borderId="23" xfId="0" applyNumberFormat="1" applyFont="1" applyBorder="1" applyAlignment="1">
      <alignment horizontal="center" vertical="top"/>
    </xf>
    <xf numFmtId="1" fontId="52" fillId="0" borderId="23" xfId="0" applyNumberFormat="1" applyFont="1" applyBorder="1" applyAlignment="1">
      <alignment horizontal="center" vertical="top" wrapText="1"/>
    </xf>
    <xf numFmtId="1" fontId="51" fillId="0" borderId="23" xfId="0" applyNumberFormat="1" applyFont="1" applyBorder="1" applyAlignment="1">
      <alignment horizontal="center" vertical="top" wrapText="1"/>
    </xf>
    <xf numFmtId="0" fontId="51" fillId="0" borderId="23" xfId="0" applyFont="1" applyBorder="1" applyAlignment="1">
      <alignment vertical="top" wrapText="1"/>
    </xf>
    <xf numFmtId="0" fontId="52" fillId="0" borderId="0" xfId="0" applyFont="1" applyAlignment="1">
      <alignment horizontal="center" vertical="top"/>
    </xf>
    <xf numFmtId="0" fontId="51" fillId="0" borderId="0" xfId="0" applyFont="1" applyAlignment="1">
      <alignment horizontal="center" vertical="top" wrapText="1"/>
    </xf>
    <xf numFmtId="0" fontId="52" fillId="0" borderId="0" xfId="0" applyFont="1" applyAlignment="1">
      <alignment vertical="center"/>
    </xf>
    <xf numFmtId="164" fontId="52" fillId="0" borderId="25" xfId="0" applyNumberFormat="1" applyFont="1" applyBorder="1" applyAlignment="1">
      <alignment horizontal="right" vertical="center"/>
    </xf>
    <xf numFmtId="0" fontId="51" fillId="0" borderId="0" xfId="0" applyFont="1" applyAlignment="1">
      <alignment horizontal="center" vertical="center" wrapText="1"/>
    </xf>
    <xf numFmtId="0" fontId="52" fillId="0" borderId="0" xfId="0" applyFont="1" applyAlignment="1">
      <alignment vertical="top"/>
    </xf>
    <xf numFmtId="0" fontId="52" fillId="0" borderId="22" xfId="0" applyFont="1" applyBorder="1" applyAlignment="1">
      <alignment vertical="center"/>
    </xf>
    <xf numFmtId="0" fontId="56" fillId="0" borderId="0" xfId="0" applyFont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57" fillId="0" borderId="17" xfId="0" applyFont="1" applyBorder="1" applyAlignment="1">
      <alignment horizontal="center" vertical="top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top"/>
    </xf>
    <xf numFmtId="0" fontId="58" fillId="0" borderId="0" xfId="0" applyFont="1"/>
    <xf numFmtId="0" fontId="57" fillId="0" borderId="0" xfId="0" applyFont="1"/>
    <xf numFmtId="0" fontId="50" fillId="0" borderId="0" xfId="0" applyFont="1"/>
    <xf numFmtId="0" fontId="0" fillId="0" borderId="0" xfId="0" applyFill="1"/>
    <xf numFmtId="0" fontId="18" fillId="0" borderId="0" xfId="0" applyFont="1"/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right" vertical="center"/>
    </xf>
    <xf numFmtId="49" fontId="18" fillId="0" borderId="18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22" xfId="0" applyFont="1" applyBorder="1" applyAlignment="1">
      <alignment horizontal="center" vertical="center"/>
    </xf>
    <xf numFmtId="0" fontId="18" fillId="0" borderId="0" xfId="0" applyFont="1"/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0" fontId="52" fillId="0" borderId="0" xfId="0" applyFont="1" applyAlignment="1">
      <alignment vertical="center"/>
    </xf>
    <xf numFmtId="0" fontId="52" fillId="0" borderId="0" xfId="0" applyFont="1"/>
    <xf numFmtId="0" fontId="53" fillId="0" borderId="22" xfId="0" applyFont="1" applyBorder="1" applyAlignment="1">
      <alignment horizontal="right"/>
    </xf>
    <xf numFmtId="0" fontId="52" fillId="0" borderId="0" xfId="0" applyFont="1" applyAlignment="1">
      <alignment horizontal="center" vertical="center" wrapText="1"/>
    </xf>
    <xf numFmtId="0" fontId="52" fillId="0" borderId="0" xfId="0" applyFont="1" applyAlignment="1">
      <alignment wrapText="1"/>
    </xf>
    <xf numFmtId="0" fontId="57" fillId="0" borderId="17" xfId="0" applyFont="1" applyBorder="1" applyAlignment="1">
      <alignment horizontal="center" vertical="top"/>
    </xf>
    <xf numFmtId="0" fontId="51" fillId="0" borderId="23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2" fontId="51" fillId="0" borderId="23" xfId="0" applyNumberFormat="1" applyFont="1" applyBorder="1" applyAlignment="1">
      <alignment horizontal="center"/>
    </xf>
    <xf numFmtId="0" fontId="52" fillId="0" borderId="23" xfId="0" applyFont="1" applyBorder="1"/>
    <xf numFmtId="0" fontId="51" fillId="0" borderId="23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27" xfId="0" applyFont="1" applyBorder="1" applyAlignment="1">
      <alignment horizont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5" fillId="0" borderId="26" xfId="0" applyFont="1" applyBorder="1" applyAlignment="1">
      <alignment horizontal="right"/>
    </xf>
    <xf numFmtId="0" fontId="25" fillId="0" borderId="28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25" fillId="0" borderId="29" xfId="0" applyFont="1" applyBorder="1" applyAlignment="1">
      <alignment horizontal="center" wrapText="1"/>
    </xf>
    <xf numFmtId="0" fontId="25" fillId="0" borderId="29" xfId="0" applyFont="1" applyBorder="1"/>
    <xf numFmtId="0" fontId="0" fillId="0" borderId="26" xfId="0" applyBorder="1" applyAlignment="1">
      <alignment horizontal="center"/>
    </xf>
    <xf numFmtId="0" fontId="31" fillId="0" borderId="26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7" fillId="0" borderId="26" xfId="2" applyFont="1" applyBorder="1" applyAlignment="1">
      <alignment horizontal="center"/>
    </xf>
    <xf numFmtId="0" fontId="33" fillId="0" borderId="0" xfId="2" applyFont="1" applyAlignment="1">
      <alignment horizontal="left" wrapText="1"/>
    </xf>
    <xf numFmtId="0" fontId="32" fillId="0" borderId="0" xfId="2" applyAlignment="1">
      <alignment horizontal="left" wrapText="1"/>
    </xf>
    <xf numFmtId="0" fontId="35" fillId="0" borderId="0" xfId="2" applyFont="1" applyAlignment="1">
      <alignment horizontal="center"/>
    </xf>
    <xf numFmtId="0" fontId="33" fillId="0" borderId="27" xfId="2" applyFont="1" applyBorder="1" applyAlignment="1">
      <alignment horizontal="center"/>
    </xf>
    <xf numFmtId="0" fontId="37" fillId="0" borderId="0" xfId="2" applyFont="1" applyAlignment="1">
      <alignment horizontal="center" wrapText="1"/>
    </xf>
    <xf numFmtId="0" fontId="42" fillId="0" borderId="29" xfId="2" applyFont="1" applyBorder="1" applyAlignment="1">
      <alignment horizontal="center" vertical="center" wrapText="1"/>
    </xf>
    <xf numFmtId="0" fontId="31" fillId="0" borderId="29" xfId="2" applyFont="1" applyBorder="1" applyAlignment="1">
      <alignment vertical="center" wrapText="1"/>
    </xf>
    <xf numFmtId="0" fontId="35" fillId="0" borderId="32" xfId="2" applyFont="1" applyBorder="1" applyAlignment="1">
      <alignment horizontal="center" vertical="center" wrapText="1"/>
    </xf>
    <xf numFmtId="0" fontId="35" fillId="0" borderId="33" xfId="2" applyFont="1" applyBorder="1" applyAlignment="1">
      <alignment horizontal="center" vertical="center" wrapText="1"/>
    </xf>
    <xf numFmtId="0" fontId="35" fillId="0" borderId="34" xfId="2" applyFont="1" applyBorder="1" applyAlignment="1">
      <alignment horizontal="center" vertical="center" wrapText="1"/>
    </xf>
    <xf numFmtId="0" fontId="31" fillId="0" borderId="29" xfId="2" applyFont="1" applyBorder="1" applyAlignment="1">
      <alignment horizontal="center" vertical="center"/>
    </xf>
    <xf numFmtId="0" fontId="42" fillId="0" borderId="28" xfId="2" applyFont="1" applyBorder="1" applyAlignment="1">
      <alignment horizontal="center" vertical="center" wrapText="1"/>
    </xf>
    <xf numFmtId="0" fontId="42" fillId="0" borderId="31" xfId="2" applyFont="1" applyBorder="1" applyAlignment="1">
      <alignment wrapText="1"/>
    </xf>
    <xf numFmtId="0" fontId="33" fillId="0" borderId="27" xfId="5" applyFont="1" applyBorder="1" applyAlignment="1">
      <alignment horizontal="center" vertical="top" wrapText="1"/>
    </xf>
    <xf numFmtId="0" fontId="33" fillId="0" borderId="0" xfId="5" applyFont="1" applyAlignment="1">
      <alignment horizontal="center" vertical="top"/>
    </xf>
    <xf numFmtId="0" fontId="33" fillId="0" borderId="0" xfId="2" applyFont="1" applyAlignment="1">
      <alignment horizontal="left"/>
    </xf>
    <xf numFmtId="0" fontId="38" fillId="0" borderId="26" xfId="5" applyFont="1" applyBorder="1" applyAlignment="1">
      <alignment horizontal="center"/>
    </xf>
    <xf numFmtId="0" fontId="33" fillId="0" borderId="0" xfId="5" applyFont="1" applyAlignment="1">
      <alignment horizontal="center" vertical="top" wrapText="1"/>
    </xf>
    <xf numFmtId="0" fontId="45" fillId="0" borderId="0" xfId="6" applyFont="1" applyAlignment="1">
      <alignment horizontal="left" vertical="center" wrapText="1"/>
    </xf>
    <xf numFmtId="0" fontId="34" fillId="0" borderId="26" xfId="5" applyFont="1" applyBorder="1" applyAlignment="1">
      <alignment horizontal="center"/>
    </xf>
    <xf numFmtId="0" fontId="35" fillId="0" borderId="0" xfId="4" applyFont="1" applyAlignment="1" applyProtection="1">
      <alignment horizontal="center"/>
      <protection locked="0"/>
    </xf>
    <xf numFmtId="0" fontId="33" fillId="0" borderId="0" xfId="4" applyFont="1" applyAlignment="1" applyProtection="1">
      <alignment horizontal="left" wrapText="1"/>
      <protection locked="0"/>
    </xf>
    <xf numFmtId="0" fontId="37" fillId="0" borderId="26" xfId="4" applyFont="1" applyBorder="1" applyAlignment="1" applyProtection="1">
      <alignment horizontal="center"/>
      <protection locked="0"/>
    </xf>
    <xf numFmtId="0" fontId="42" fillId="0" borderId="0" xfId="4" applyFont="1" applyAlignment="1" applyProtection="1">
      <alignment horizontal="center"/>
      <protection locked="0"/>
    </xf>
    <xf numFmtId="0" fontId="33" fillId="0" borderId="26" xfId="4" applyFont="1" applyBorder="1" applyAlignment="1" applyProtection="1">
      <alignment horizontal="center"/>
      <protection locked="0"/>
    </xf>
    <xf numFmtId="0" fontId="33" fillId="0" borderId="32" xfId="4" applyFont="1" applyBorder="1" applyAlignment="1" applyProtection="1">
      <alignment horizontal="left" wrapText="1"/>
      <protection locked="0"/>
    </xf>
    <xf numFmtId="0" fontId="33" fillId="0" borderId="33" xfId="4" applyFont="1" applyBorder="1" applyAlignment="1" applyProtection="1">
      <alignment horizontal="left" wrapText="1"/>
      <protection locked="0"/>
    </xf>
    <xf numFmtId="0" fontId="33" fillId="0" borderId="34" xfId="4" applyFont="1" applyBorder="1" applyAlignment="1" applyProtection="1">
      <alignment horizontal="left" wrapText="1"/>
      <protection locked="0"/>
    </xf>
    <xf numFmtId="0" fontId="33" fillId="0" borderId="0" xfId="4" applyFont="1" applyAlignment="1" applyProtection="1">
      <alignment horizontal="right"/>
      <protection locked="0"/>
    </xf>
    <xf numFmtId="0" fontId="37" fillId="0" borderId="0" xfId="4" applyFont="1" applyAlignment="1" applyProtection="1">
      <alignment horizontal="center"/>
      <protection locked="0"/>
    </xf>
    <xf numFmtId="0" fontId="35" fillId="0" borderId="37" xfId="4" applyFont="1" applyBorder="1" applyAlignment="1" applyProtection="1">
      <alignment horizontal="center" vertical="center"/>
      <protection locked="0"/>
    </xf>
    <xf numFmtId="0" fontId="35" fillId="0" borderId="27" xfId="4" applyFont="1" applyBorder="1" applyAlignment="1" applyProtection="1">
      <alignment horizontal="center" vertical="center"/>
      <protection locked="0"/>
    </xf>
    <xf numFmtId="0" fontId="35" fillId="0" borderId="38" xfId="4" applyFont="1" applyBorder="1" applyAlignment="1" applyProtection="1">
      <alignment horizontal="center" vertical="center"/>
      <protection locked="0"/>
    </xf>
    <xf numFmtId="0" fontId="35" fillId="0" borderId="39" xfId="4" applyFont="1" applyBorder="1" applyAlignment="1" applyProtection="1">
      <alignment horizontal="center" vertical="center"/>
      <protection locked="0"/>
    </xf>
    <xf numFmtId="0" fontId="35" fillId="0" borderId="0" xfId="4" applyFont="1" applyAlignment="1" applyProtection="1">
      <alignment horizontal="center" vertical="center"/>
      <protection locked="0"/>
    </xf>
    <xf numFmtId="0" fontId="35" fillId="0" borderId="40" xfId="4" applyFont="1" applyBorder="1" applyAlignment="1" applyProtection="1">
      <alignment horizontal="center" vertical="center"/>
      <protection locked="0"/>
    </xf>
    <xf numFmtId="0" fontId="35" fillId="0" borderId="35" xfId="4" applyFont="1" applyBorder="1" applyAlignment="1" applyProtection="1">
      <alignment horizontal="center" vertical="center"/>
      <protection locked="0"/>
    </xf>
    <xf numFmtId="0" fontId="35" fillId="0" borderId="26" xfId="4" applyFont="1" applyBorder="1" applyAlignment="1" applyProtection="1">
      <alignment horizontal="center" vertical="center"/>
      <protection locked="0"/>
    </xf>
    <xf numFmtId="0" fontId="35" fillId="0" borderId="36" xfId="4" applyFont="1" applyBorder="1" applyAlignment="1" applyProtection="1">
      <alignment horizontal="center" vertical="center"/>
      <protection locked="0"/>
    </xf>
    <xf numFmtId="0" fontId="35" fillId="0" borderId="28" xfId="4" applyFont="1" applyBorder="1" applyAlignment="1" applyProtection="1">
      <alignment horizontal="center" vertical="center" wrapText="1"/>
      <protection locked="0"/>
    </xf>
    <xf numFmtId="0" fontId="35" fillId="0" borderId="30" xfId="4" applyFont="1" applyBorder="1" applyAlignment="1" applyProtection="1">
      <alignment horizontal="center" vertical="center" wrapText="1"/>
      <protection locked="0"/>
    </xf>
    <xf numFmtId="0" fontId="35" fillId="0" borderId="31" xfId="4" applyFont="1" applyBorder="1" applyAlignment="1" applyProtection="1">
      <alignment horizontal="center" vertical="center" wrapText="1"/>
      <protection locked="0"/>
    </xf>
    <xf numFmtId="0" fontId="35" fillId="0" borderId="37" xfId="4" applyFont="1" applyBorder="1" applyAlignment="1" applyProtection="1">
      <alignment horizontal="center" vertical="center" wrapText="1"/>
      <protection locked="0"/>
    </xf>
    <xf numFmtId="0" fontId="35" fillId="0" borderId="27" xfId="4" applyFont="1" applyBorder="1" applyAlignment="1" applyProtection="1">
      <alignment horizontal="center" vertical="center" wrapText="1"/>
      <protection locked="0"/>
    </xf>
    <xf numFmtId="0" fontId="35" fillId="0" borderId="35" xfId="4" applyFont="1" applyBorder="1" applyAlignment="1" applyProtection="1">
      <alignment horizontal="center" vertical="center" wrapText="1"/>
      <protection locked="0"/>
    </xf>
    <xf numFmtId="0" fontId="35" fillId="0" borderId="26" xfId="4" applyFont="1" applyBorder="1" applyAlignment="1" applyProtection="1">
      <alignment horizontal="center" vertical="center" wrapText="1"/>
      <protection locked="0"/>
    </xf>
    <xf numFmtId="0" fontId="35" fillId="0" borderId="39" xfId="4" applyFont="1" applyBorder="1" applyAlignment="1" applyProtection="1">
      <alignment horizontal="center" vertical="center" wrapText="1"/>
      <protection locked="0"/>
    </xf>
    <xf numFmtId="0" fontId="35" fillId="0" borderId="28" xfId="4" applyFont="1" applyBorder="1" applyAlignment="1" applyProtection="1">
      <alignment horizontal="center" vertical="center"/>
      <protection locked="0"/>
    </xf>
    <xf numFmtId="0" fontId="35" fillId="0" borderId="31" xfId="4" applyFont="1" applyBorder="1" applyAlignment="1" applyProtection="1">
      <alignment horizontal="center" vertical="center"/>
      <protection locked="0"/>
    </xf>
    <xf numFmtId="0" fontId="33" fillId="0" borderId="32" xfId="4" applyFont="1" applyBorder="1" applyAlignment="1" applyProtection="1">
      <alignment horizontal="left" vertical="top" wrapText="1"/>
      <protection locked="0"/>
    </xf>
    <xf numFmtId="0" fontId="33" fillId="0" borderId="33" xfId="4" applyFont="1" applyBorder="1" applyAlignment="1" applyProtection="1">
      <alignment horizontal="left" vertical="top" wrapText="1"/>
      <protection locked="0"/>
    </xf>
    <xf numFmtId="0" fontId="33" fillId="0" borderId="34" xfId="4" applyFont="1" applyBorder="1" applyAlignment="1" applyProtection="1">
      <alignment horizontal="left" vertical="top" wrapText="1"/>
      <protection locked="0"/>
    </xf>
    <xf numFmtId="2" fontId="33" fillId="0" borderId="28" xfId="4" applyNumberFormat="1" applyFont="1" applyBorder="1" applyAlignment="1">
      <alignment horizontal="center" vertical="center"/>
    </xf>
    <xf numFmtId="0" fontId="33" fillId="0" borderId="31" xfId="4" applyFont="1" applyBorder="1" applyAlignment="1">
      <alignment horizontal="center" vertical="center"/>
    </xf>
    <xf numFmtId="0" fontId="33" fillId="0" borderId="37" xfId="4" applyFont="1" applyBorder="1" applyAlignment="1" applyProtection="1">
      <alignment horizontal="left" wrapText="1"/>
      <protection locked="0"/>
    </xf>
    <xf numFmtId="0" fontId="33" fillId="0" borderId="27" xfId="4" applyFont="1" applyBorder="1" applyAlignment="1" applyProtection="1">
      <alignment horizontal="left"/>
      <protection locked="0"/>
    </xf>
    <xf numFmtId="0" fontId="33" fillId="0" borderId="38" xfId="4" applyFont="1" applyBorder="1" applyAlignment="1" applyProtection="1">
      <alignment horizontal="left"/>
      <protection locked="0"/>
    </xf>
    <xf numFmtId="0" fontId="33" fillId="0" borderId="35" xfId="4" applyFont="1" applyBorder="1" applyAlignment="1" applyProtection="1">
      <alignment horizontal="left"/>
      <protection locked="0"/>
    </xf>
    <xf numFmtId="0" fontId="33" fillId="0" borderId="26" xfId="4" applyFont="1" applyBorder="1" applyAlignment="1" applyProtection="1">
      <alignment horizontal="left"/>
      <protection locked="0"/>
    </xf>
    <xf numFmtId="0" fontId="33" fillId="0" borderId="36" xfId="4" applyFont="1" applyBorder="1" applyAlignment="1" applyProtection="1">
      <alignment horizontal="left"/>
      <protection locked="0"/>
    </xf>
    <xf numFmtId="0" fontId="33" fillId="0" borderId="28" xfId="4" applyFont="1" applyBorder="1" applyAlignment="1">
      <alignment horizontal="center" vertical="center"/>
    </xf>
    <xf numFmtId="0" fontId="33" fillId="0" borderId="37" xfId="4" applyFont="1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0" xfId="4" applyFont="1" applyAlignment="1" applyProtection="1">
      <alignment horizontal="center"/>
      <protection locked="0"/>
    </xf>
    <xf numFmtId="0" fontId="33" fillId="0" borderId="0" xfId="4" applyFont="1" applyAlignment="1" applyProtection="1">
      <alignment horizontal="left"/>
      <protection locked="0"/>
    </xf>
    <xf numFmtId="0" fontId="2" fillId="0" borderId="0" xfId="6" applyFont="1" applyAlignment="1">
      <alignment horizontal="left" vertical="center" wrapText="1"/>
    </xf>
  </cellXfs>
  <cellStyles count="7">
    <cellStyle name="Įprastas" xfId="0" builtinId="0"/>
    <cellStyle name="Įprastas 2" xfId="6" xr:uid="{BDAD34B5-A9CA-4A8D-8FAE-59578FFB74B4}"/>
    <cellStyle name="Įprastas 2 2" xfId="3" xr:uid="{BCBA9F7D-BB16-442A-B86A-52C0DD9550F6}"/>
    <cellStyle name="Įprastas 4" xfId="1" xr:uid="{496959D1-6FD8-4B63-AF4E-5DBE8B3AFA35}"/>
    <cellStyle name="Įprastas 5" xfId="4" xr:uid="{9506B21E-1A30-4C68-B924-0C59F58E3DE0}"/>
    <cellStyle name="Normal_CF_ataskaitos_prie_mokejimo_tvarkos_040115" xfId="5" xr:uid="{3D69FFE6-51DA-459A-B9E0-FAC3B41ED6EC}"/>
    <cellStyle name="Normal_Sheet1" xfId="2" xr:uid="{66B3426C-D616-4ACE-AC04-709B9D5AA98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6"/>
  <sheetViews>
    <sheetView tabSelected="1" topLeftCell="A153" zoomScaleNormal="100" workbookViewId="0">
      <selection activeCell="AB372" sqref="AB372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4.855468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349" t="s">
        <v>7</v>
      </c>
      <c r="H12" s="349"/>
      <c r="I12" s="349"/>
      <c r="J12" s="349"/>
      <c r="K12" s="349"/>
      <c r="L12" s="29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353"/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19"/>
      <c r="J23" s="5"/>
      <c r="K23" s="13"/>
      <c r="L23" s="6" t="s">
        <v>12</v>
      </c>
      <c r="M23" s="30"/>
    </row>
    <row r="24" spans="1:13">
      <c r="F24" s="19"/>
      <c r="J24" s="31" t="s">
        <v>13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14</v>
      </c>
      <c r="L25" s="32"/>
      <c r="M25" s="30"/>
    </row>
    <row r="26" spans="1:13">
      <c r="A26" s="355"/>
      <c r="B26" s="355"/>
      <c r="C26" s="355"/>
      <c r="D26" s="355"/>
      <c r="E26" s="355"/>
      <c r="F26" s="355"/>
      <c r="G26" s="355"/>
      <c r="H26" s="355"/>
      <c r="I26" s="355"/>
      <c r="J26" s="36"/>
      <c r="K26" s="35" t="s">
        <v>15</v>
      </c>
      <c r="L26" s="37" t="s">
        <v>16</v>
      </c>
      <c r="M26" s="30"/>
    </row>
    <row r="27" spans="1:13">
      <c r="A27" s="355" t="s">
        <v>17</v>
      </c>
      <c r="B27" s="355"/>
      <c r="C27" s="355"/>
      <c r="D27" s="355"/>
      <c r="E27" s="355"/>
      <c r="F27" s="355"/>
      <c r="G27" s="355"/>
      <c r="H27" s="355"/>
      <c r="I27" s="355"/>
      <c r="J27" s="38" t="s">
        <v>18</v>
      </c>
      <c r="K27" s="113"/>
      <c r="L27" s="32"/>
      <c r="M27" s="30"/>
    </row>
    <row r="28" spans="1:13">
      <c r="D28" s="36"/>
      <c r="E28" s="36"/>
      <c r="F28" s="36"/>
      <c r="G28" s="39" t="s">
        <v>19</v>
      </c>
      <c r="H28" s="40"/>
      <c r="I28" s="41"/>
      <c r="J28" s="42"/>
      <c r="K28" s="32"/>
      <c r="L28" s="32"/>
      <c r="M28" s="30"/>
    </row>
    <row r="29" spans="1:13">
      <c r="D29" s="36"/>
      <c r="E29" s="36"/>
      <c r="F29" s="36"/>
      <c r="G29" s="348" t="s">
        <v>20</v>
      </c>
      <c r="H29" s="348"/>
      <c r="I29" s="114"/>
      <c r="J29" s="43"/>
      <c r="K29" s="32"/>
      <c r="L29" s="32"/>
      <c r="M29" s="30"/>
    </row>
    <row r="30" spans="1:13">
      <c r="A30" s="323"/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2725595</v>
      </c>
      <c r="J34" s="115">
        <f>SUM(J35+J46+J65+J86+J93+J113+J139+J158+J168)</f>
        <v>1879425</v>
      </c>
      <c r="K34" s="116">
        <f>SUM(K35+K46+K65+K86+K93+K113+K139+K158+K168)</f>
        <v>1795942.2200000002</v>
      </c>
      <c r="L34" s="115">
        <f>SUM(L35+L46+L65+L86+L93+L113+L139+L158+L168)</f>
        <v>1795942.2200000002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2385680</v>
      </c>
      <c r="J35" s="115">
        <f>SUM(J36+J42)</f>
        <v>1604380</v>
      </c>
      <c r="K35" s="117">
        <f>SUM(K36+K42)</f>
        <v>1580234.32</v>
      </c>
      <c r="L35" s="118">
        <f>SUM(L36+L42)</f>
        <v>1580234.32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2350745</v>
      </c>
      <c r="J36" s="115">
        <f>SUM(J37)</f>
        <v>1580745</v>
      </c>
      <c r="K36" s="116">
        <f>SUM(K37)</f>
        <v>1556676.51</v>
      </c>
      <c r="L36" s="115">
        <f>SUM(L37)</f>
        <v>1556676.51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2350745</v>
      </c>
      <c r="J37" s="115">
        <f t="shared" ref="J37:L38" si="0">SUM(J38)</f>
        <v>1580745</v>
      </c>
      <c r="K37" s="115">
        <f t="shared" si="0"/>
        <v>1556676.51</v>
      </c>
      <c r="L37" s="115">
        <f t="shared" si="0"/>
        <v>1556676.51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2350745</v>
      </c>
      <c r="J38" s="116">
        <f t="shared" si="0"/>
        <v>1580745</v>
      </c>
      <c r="K38" s="116">
        <f t="shared" si="0"/>
        <v>1556676.51</v>
      </c>
      <c r="L38" s="116">
        <f t="shared" si="0"/>
        <v>1556676.51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2350745</v>
      </c>
      <c r="J39" s="250">
        <v>1580745</v>
      </c>
      <c r="K39" s="250">
        <v>1556676.51</v>
      </c>
      <c r="L39" s="250">
        <v>1556676.51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34935</v>
      </c>
      <c r="J42" s="115">
        <f t="shared" si="1"/>
        <v>23635</v>
      </c>
      <c r="K42" s="116">
        <f t="shared" si="1"/>
        <v>23557.81</v>
      </c>
      <c r="L42" s="115">
        <f t="shared" si="1"/>
        <v>23557.81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34935</v>
      </c>
      <c r="J43" s="115">
        <f t="shared" si="1"/>
        <v>23635</v>
      </c>
      <c r="K43" s="115">
        <f t="shared" si="1"/>
        <v>23557.81</v>
      </c>
      <c r="L43" s="115">
        <f t="shared" si="1"/>
        <v>23557.81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34935</v>
      </c>
      <c r="J44" s="115">
        <f t="shared" si="1"/>
        <v>23635</v>
      </c>
      <c r="K44" s="115">
        <f t="shared" si="1"/>
        <v>23557.81</v>
      </c>
      <c r="L44" s="115">
        <f t="shared" si="1"/>
        <v>23557.81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34935</v>
      </c>
      <c r="J45" s="250">
        <v>23635</v>
      </c>
      <c r="K45" s="250">
        <v>23557.81</v>
      </c>
      <c r="L45" s="250">
        <v>23557.81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288759</v>
      </c>
      <c r="J46" s="123">
        <f t="shared" si="2"/>
        <v>228489</v>
      </c>
      <c r="K46" s="122">
        <f t="shared" si="2"/>
        <v>169938.36</v>
      </c>
      <c r="L46" s="122">
        <f t="shared" si="2"/>
        <v>169938.36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288759</v>
      </c>
      <c r="J47" s="116">
        <f t="shared" si="2"/>
        <v>228489</v>
      </c>
      <c r="K47" s="115">
        <f t="shared" si="2"/>
        <v>169938.36</v>
      </c>
      <c r="L47" s="116">
        <f t="shared" si="2"/>
        <v>169938.36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288759</v>
      </c>
      <c r="J48" s="116">
        <f t="shared" si="2"/>
        <v>228489</v>
      </c>
      <c r="K48" s="118">
        <f t="shared" si="2"/>
        <v>169938.36</v>
      </c>
      <c r="L48" s="118">
        <f t="shared" si="2"/>
        <v>169938.36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288759</v>
      </c>
      <c r="J49" s="124">
        <f>SUM(J50:J64)</f>
        <v>228489</v>
      </c>
      <c r="K49" s="125">
        <f>SUM(K50:K64)</f>
        <v>169938.36</v>
      </c>
      <c r="L49" s="125">
        <f>SUM(L50:L64)</f>
        <v>169938.36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250">
        <v>61000</v>
      </c>
      <c r="J50" s="250">
        <v>54300</v>
      </c>
      <c r="K50" s="250">
        <v>51228</v>
      </c>
      <c r="L50" s="250">
        <v>51228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250">
        <v>1300</v>
      </c>
      <c r="J51" s="250">
        <v>900</v>
      </c>
      <c r="K51" s="250">
        <v>336.3</v>
      </c>
      <c r="L51" s="250">
        <v>336.3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250">
        <v>3400</v>
      </c>
      <c r="J52" s="250">
        <v>2500</v>
      </c>
      <c r="K52" s="250">
        <v>1125.43</v>
      </c>
      <c r="L52" s="250">
        <v>1125.43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250">
        <v>11200</v>
      </c>
      <c r="J53" s="250">
        <v>9200</v>
      </c>
      <c r="K53" s="250">
        <v>5158.49</v>
      </c>
      <c r="L53" s="250">
        <v>5158.49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250">
        <v>0</v>
      </c>
      <c r="J54" s="250">
        <v>0</v>
      </c>
      <c r="K54" s="250">
        <v>0</v>
      </c>
      <c r="L54" s="25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251">
        <v>600</v>
      </c>
      <c r="J55" s="250">
        <v>500</v>
      </c>
      <c r="K55" s="250">
        <v>466.73</v>
      </c>
      <c r="L55" s="25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252">
        <v>0</v>
      </c>
      <c r="J56" s="250">
        <v>0</v>
      </c>
      <c r="K56" s="250">
        <v>0</v>
      </c>
      <c r="L56" s="25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251">
        <v>0</v>
      </c>
      <c r="J57" s="251">
        <v>0</v>
      </c>
      <c r="K57" s="251">
        <v>0</v>
      </c>
      <c r="L57" s="25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251">
        <v>43520</v>
      </c>
      <c r="J58" s="250">
        <v>31610</v>
      </c>
      <c r="K58" s="250">
        <v>23574.89</v>
      </c>
      <c r="L58" s="250">
        <v>23574.89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251">
        <v>8400</v>
      </c>
      <c r="J59" s="250">
        <v>6500</v>
      </c>
      <c r="K59" s="250">
        <v>4287</v>
      </c>
      <c r="L59" s="250">
        <v>4287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251">
        <v>0</v>
      </c>
      <c r="J60" s="251">
        <v>0</v>
      </c>
      <c r="K60" s="251">
        <v>0</v>
      </c>
      <c r="L60" s="25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251">
        <v>51000</v>
      </c>
      <c r="J61" s="250">
        <v>32900</v>
      </c>
      <c r="K61" s="250">
        <v>32205.81</v>
      </c>
      <c r="L61" s="250">
        <v>32205.81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251">
        <v>31900</v>
      </c>
      <c r="J62" s="250">
        <v>27100</v>
      </c>
      <c r="K62" s="250">
        <v>17614.580000000002</v>
      </c>
      <c r="L62" s="250">
        <v>17614.580000000002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251">
        <v>800</v>
      </c>
      <c r="J63" s="250">
        <v>600</v>
      </c>
      <c r="K63" s="250">
        <v>211.76</v>
      </c>
      <c r="L63" s="25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251">
        <v>75639</v>
      </c>
      <c r="J64" s="250">
        <v>62379</v>
      </c>
      <c r="K64" s="250">
        <v>33729.370000000003</v>
      </c>
      <c r="L64" s="250">
        <v>33729.370000000003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51156</v>
      </c>
      <c r="J139" s="127">
        <f>SUM(J140+J145+J153)</f>
        <v>46556</v>
      </c>
      <c r="K139" s="116">
        <f>SUM(K140+K145+K153)</f>
        <v>45769.54</v>
      </c>
      <c r="L139" s="115">
        <f>SUM(L140+L145+L153)</f>
        <v>45769.54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42456</v>
      </c>
      <c r="J153" s="127">
        <f t="shared" si="15"/>
        <v>37856</v>
      </c>
      <c r="K153" s="116">
        <f t="shared" si="15"/>
        <v>37199.82</v>
      </c>
      <c r="L153" s="115">
        <f t="shared" si="15"/>
        <v>37199.82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42456</v>
      </c>
      <c r="J154" s="133">
        <f t="shared" si="15"/>
        <v>37856</v>
      </c>
      <c r="K154" s="125">
        <f t="shared" si="15"/>
        <v>37199.82</v>
      </c>
      <c r="L154" s="124">
        <f t="shared" si="15"/>
        <v>37199.82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42456</v>
      </c>
      <c r="J155" s="127">
        <f>SUM(J156:J157)</f>
        <v>37856</v>
      </c>
      <c r="K155" s="116">
        <f>SUM(K156:K157)</f>
        <v>37199.82</v>
      </c>
      <c r="L155" s="115">
        <f>SUM(L156:L157)</f>
        <v>37199.82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253">
        <v>42456</v>
      </c>
      <c r="J156" s="253">
        <v>37856</v>
      </c>
      <c r="K156" s="253">
        <v>37199.82</v>
      </c>
      <c r="L156" s="253">
        <v>37199.82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.75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181750</v>
      </c>
      <c r="J184" s="127">
        <f>SUM(J185+J238+J303)</f>
        <v>180550</v>
      </c>
      <c r="K184" s="116">
        <f>SUM(K185+K238+K303)</f>
        <v>28834</v>
      </c>
      <c r="L184" s="115">
        <f>SUM(L185+L238+L303)</f>
        <v>28834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181750</v>
      </c>
      <c r="J185" s="122">
        <f>SUM(J186+J209+J216+J228+J232)</f>
        <v>180550</v>
      </c>
      <c r="K185" s="122">
        <f>SUM(K186+K209+K216+K228+K232)</f>
        <v>28834</v>
      </c>
      <c r="L185" s="122">
        <f>SUM(L186+L209+L216+L228+L232)</f>
        <v>28834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181750</v>
      </c>
      <c r="J186" s="127">
        <f>SUM(J187+J190+J195+J201+J206)</f>
        <v>180550</v>
      </c>
      <c r="K186" s="116">
        <f>SUM(K187+K190+K195+K201+K206)</f>
        <v>28834</v>
      </c>
      <c r="L186" s="115">
        <f>SUM(L187+L190+L195+L201+L206)</f>
        <v>28834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151700</v>
      </c>
      <c r="J190" s="128">
        <f>J191</f>
        <v>151700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151700</v>
      </c>
      <c r="J191" s="127">
        <f>SUM(J192:J194)</f>
        <v>151700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151700</v>
      </c>
      <c r="J194" s="119">
        <v>151700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27614</v>
      </c>
      <c r="J195" s="127">
        <f>J196</f>
        <v>26414</v>
      </c>
      <c r="K195" s="116">
        <f>K196</f>
        <v>26398</v>
      </c>
      <c r="L195" s="115">
        <f>L196</f>
        <v>26398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27614</v>
      </c>
      <c r="J196" s="115">
        <f>SUM(J197:J200)</f>
        <v>26414</v>
      </c>
      <c r="K196" s="115">
        <f>SUM(K197:K200)</f>
        <v>26398</v>
      </c>
      <c r="L196" s="115">
        <f>SUM(L197:L200)</f>
        <v>26398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11200</v>
      </c>
      <c r="J198" s="121">
        <v>10000</v>
      </c>
      <c r="K198" s="121">
        <v>10000</v>
      </c>
      <c r="L198" s="121">
        <v>10000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254" t="s">
        <v>412</v>
      </c>
      <c r="I200" s="140">
        <v>16414</v>
      </c>
      <c r="J200" s="141">
        <v>16414</v>
      </c>
      <c r="K200" s="121">
        <v>16398</v>
      </c>
      <c r="L200" s="121">
        <v>16398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2436</v>
      </c>
      <c r="J206" s="127">
        <f t="shared" si="19"/>
        <v>2436</v>
      </c>
      <c r="K206" s="116">
        <f t="shared" si="19"/>
        <v>2436</v>
      </c>
      <c r="L206" s="115">
        <f t="shared" si="19"/>
        <v>2436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2436</v>
      </c>
      <c r="J207" s="116">
        <f t="shared" si="19"/>
        <v>2436</v>
      </c>
      <c r="K207" s="116">
        <f t="shared" si="19"/>
        <v>2436</v>
      </c>
      <c r="L207" s="116">
        <f t="shared" si="19"/>
        <v>2436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2436</v>
      </c>
      <c r="J208" s="121">
        <v>2436</v>
      </c>
      <c r="K208" s="121">
        <v>2436</v>
      </c>
      <c r="L208" s="121">
        <v>2436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2907345</v>
      </c>
      <c r="J368" s="130">
        <f>SUM(J34+J184)</f>
        <v>2059975</v>
      </c>
      <c r="K368" s="130">
        <f>SUM(K34+K184)</f>
        <v>1824776.2200000002</v>
      </c>
      <c r="L368" s="130">
        <f>SUM(L34+L184)</f>
        <v>1824776.2200000002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10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H371" s="36"/>
      <c r="I371" s="1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12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A7:L7"/>
    <mergeCell ref="A9:L9"/>
    <mergeCell ref="A10:L10"/>
    <mergeCell ref="A33:F33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A30:I30"/>
    <mergeCell ref="D370:G370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73:G373"/>
    <mergeCell ref="K371:L37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A5D8-8CCB-413E-A98E-F43C4B2919EA}">
  <sheetPr>
    <pageSetUpPr fitToPage="1"/>
  </sheetPr>
  <dimension ref="A1:S376"/>
  <sheetViews>
    <sheetView topLeftCell="A22" workbookViewId="0">
      <selection activeCell="A373" sqref="A373:G373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247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248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29800</v>
      </c>
      <c r="J34" s="115">
        <f>SUM(J35+J46+J65+J86+J93+J113+J139+J158+J168)</f>
        <v>29800</v>
      </c>
      <c r="K34" s="116">
        <f>SUM(K35+K46+K65+K86+K93+K113+K139+K158+K168)</f>
        <v>29800</v>
      </c>
      <c r="L34" s="115">
        <f>SUM(L35+L46+L65+L86+L93+L113+L139+L158+L168)</f>
        <v>29800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29800</v>
      </c>
      <c r="J35" s="115">
        <f>SUM(J36+J42)</f>
        <v>29800</v>
      </c>
      <c r="K35" s="117">
        <f>SUM(K36+K42)</f>
        <v>29800</v>
      </c>
      <c r="L35" s="118">
        <f>SUM(L36+L42)</f>
        <v>29800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29400</v>
      </c>
      <c r="J36" s="115">
        <f>SUM(J37)</f>
        <v>29400</v>
      </c>
      <c r="K36" s="116">
        <f>SUM(K37)</f>
        <v>29400</v>
      </c>
      <c r="L36" s="115">
        <f>SUM(L37)</f>
        <v>29400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29400</v>
      </c>
      <c r="J37" s="115">
        <f t="shared" ref="J37:L38" si="0">SUM(J38)</f>
        <v>29400</v>
      </c>
      <c r="K37" s="115">
        <f t="shared" si="0"/>
        <v>29400</v>
      </c>
      <c r="L37" s="115">
        <f t="shared" si="0"/>
        <v>29400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29400</v>
      </c>
      <c r="J38" s="116">
        <f t="shared" si="0"/>
        <v>29400</v>
      </c>
      <c r="K38" s="116">
        <f t="shared" si="0"/>
        <v>29400</v>
      </c>
      <c r="L38" s="116">
        <f t="shared" si="0"/>
        <v>29400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29400</v>
      </c>
      <c r="J39" s="120">
        <v>29400</v>
      </c>
      <c r="K39" s="120">
        <v>29400</v>
      </c>
      <c r="L39" s="120">
        <v>29400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400</v>
      </c>
      <c r="J42" s="115">
        <f t="shared" si="1"/>
        <v>400</v>
      </c>
      <c r="K42" s="116">
        <f t="shared" si="1"/>
        <v>400</v>
      </c>
      <c r="L42" s="115">
        <f t="shared" si="1"/>
        <v>400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400</v>
      </c>
      <c r="J43" s="115">
        <f t="shared" si="1"/>
        <v>400</v>
      </c>
      <c r="K43" s="115">
        <f t="shared" si="1"/>
        <v>400</v>
      </c>
      <c r="L43" s="115">
        <f t="shared" si="1"/>
        <v>400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400</v>
      </c>
      <c r="J44" s="115">
        <f t="shared" si="1"/>
        <v>400</v>
      </c>
      <c r="K44" s="115">
        <f t="shared" si="1"/>
        <v>400</v>
      </c>
      <c r="L44" s="115">
        <f t="shared" si="1"/>
        <v>400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400</v>
      </c>
      <c r="J45" s="120">
        <v>400</v>
      </c>
      <c r="K45" s="120">
        <v>400</v>
      </c>
      <c r="L45" s="120">
        <v>400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29800</v>
      </c>
      <c r="J368" s="130">
        <f>SUM(J34+J184)</f>
        <v>29800</v>
      </c>
      <c r="K368" s="130">
        <f>SUM(K34+K184)</f>
        <v>29800</v>
      </c>
      <c r="L368" s="130">
        <f>SUM(L34+L184)</f>
        <v>29800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7.7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F2CC4-D1F6-49A8-91F0-220D44015706}">
  <sheetPr>
    <pageSetUpPr fitToPage="1"/>
  </sheetPr>
  <dimension ref="A1:S376"/>
  <sheetViews>
    <sheetView topLeftCell="A31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249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250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19300</v>
      </c>
      <c r="J34" s="115">
        <f>SUM(J35+J46+J65+J86+J93+J113+J139+J158+J168)</f>
        <v>13000</v>
      </c>
      <c r="K34" s="116">
        <f>SUM(K35+K46+K65+K86+K93+K113+K139+K158+K168)</f>
        <v>12969.67</v>
      </c>
      <c r="L34" s="115">
        <f>SUM(L35+L46+L65+L86+L93+L113+L139+L158+L168)</f>
        <v>12969.67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19300</v>
      </c>
      <c r="J35" s="115">
        <f>SUM(J36+J42)</f>
        <v>13000</v>
      </c>
      <c r="K35" s="117">
        <f>SUM(K36+K42)</f>
        <v>12969.67</v>
      </c>
      <c r="L35" s="118">
        <f>SUM(L36+L42)</f>
        <v>12969.67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19000</v>
      </c>
      <c r="J36" s="115">
        <f>SUM(J37)</f>
        <v>12700</v>
      </c>
      <c r="K36" s="116">
        <f>SUM(K37)</f>
        <v>12700</v>
      </c>
      <c r="L36" s="115">
        <f>SUM(L37)</f>
        <v>12700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19000</v>
      </c>
      <c r="J37" s="115">
        <f t="shared" ref="J37:L38" si="0">SUM(J38)</f>
        <v>12700</v>
      </c>
      <c r="K37" s="115">
        <f t="shared" si="0"/>
        <v>12700</v>
      </c>
      <c r="L37" s="115">
        <f t="shared" si="0"/>
        <v>12700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19000</v>
      </c>
      <c r="J38" s="116">
        <f t="shared" si="0"/>
        <v>12700</v>
      </c>
      <c r="K38" s="116">
        <f t="shared" si="0"/>
        <v>12700</v>
      </c>
      <c r="L38" s="116">
        <f t="shared" si="0"/>
        <v>12700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19000</v>
      </c>
      <c r="J39" s="120">
        <v>12700</v>
      </c>
      <c r="K39" s="120">
        <v>12700</v>
      </c>
      <c r="L39" s="120">
        <v>12700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300</v>
      </c>
      <c r="J42" s="115">
        <f t="shared" si="1"/>
        <v>300</v>
      </c>
      <c r="K42" s="116">
        <f t="shared" si="1"/>
        <v>269.67</v>
      </c>
      <c r="L42" s="115">
        <f t="shared" si="1"/>
        <v>269.67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300</v>
      </c>
      <c r="J43" s="115">
        <f t="shared" si="1"/>
        <v>300</v>
      </c>
      <c r="K43" s="115">
        <f t="shared" si="1"/>
        <v>269.67</v>
      </c>
      <c r="L43" s="115">
        <f t="shared" si="1"/>
        <v>269.67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300</v>
      </c>
      <c r="J44" s="115">
        <f t="shared" si="1"/>
        <v>300</v>
      </c>
      <c r="K44" s="115">
        <f t="shared" si="1"/>
        <v>269.67</v>
      </c>
      <c r="L44" s="115">
        <f t="shared" si="1"/>
        <v>269.67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300</v>
      </c>
      <c r="J45" s="120">
        <v>300</v>
      </c>
      <c r="K45" s="120">
        <v>269.67</v>
      </c>
      <c r="L45" s="120">
        <v>269.67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19300</v>
      </c>
      <c r="J368" s="130">
        <f>SUM(J34+J184)</f>
        <v>13000</v>
      </c>
      <c r="K368" s="130">
        <f>SUM(K34+K184)</f>
        <v>12969.67</v>
      </c>
      <c r="L368" s="130">
        <f>SUM(L34+L184)</f>
        <v>12969.67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6.2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8BE76-E4CE-41AF-AA3E-D76C4547A63D}">
  <sheetPr>
    <pageSetUpPr fitToPage="1"/>
  </sheetPr>
  <dimension ref="A1:S376"/>
  <sheetViews>
    <sheetView topLeftCell="A19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F8" s="255"/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16"/>
    </row>
    <row r="12" spans="1:15" ht="15.75" customHeight="1">
      <c r="A12" s="28"/>
      <c r="B12" s="256"/>
      <c r="C12" s="256"/>
      <c r="D12" s="256"/>
      <c r="E12" s="256"/>
      <c r="F12" s="256"/>
      <c r="G12" s="349" t="s">
        <v>7</v>
      </c>
      <c r="H12" s="349"/>
      <c r="I12" s="349"/>
      <c r="J12" s="349"/>
      <c r="K12" s="349"/>
      <c r="L12" s="256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F14" s="255"/>
      <c r="G14" s="351" t="s">
        <v>416</v>
      </c>
      <c r="H14" s="351"/>
      <c r="I14" s="351"/>
      <c r="J14" s="351"/>
      <c r="K14" s="351"/>
      <c r="M14" s="16"/>
    </row>
    <row r="15" spans="1:15">
      <c r="F15" s="255"/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251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252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2480</v>
      </c>
      <c r="J34" s="115">
        <f>SUM(J35+J46+J65+J86+J93+J113+J139+J158+J168)</f>
        <v>2480</v>
      </c>
      <c r="K34" s="116">
        <f>SUM(K35+K46+K65+K86+K93+K113+K139+K158+K168)</f>
        <v>2480</v>
      </c>
      <c r="L34" s="115">
        <f>SUM(L35+L46+L65+L86+L93+L113+L139+L158+L168)</f>
        <v>2480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2480</v>
      </c>
      <c r="J35" s="115">
        <f>SUM(J36+J42)</f>
        <v>2480</v>
      </c>
      <c r="K35" s="117">
        <f>SUM(K36+K42)</f>
        <v>2480</v>
      </c>
      <c r="L35" s="118">
        <f>SUM(L36+L42)</f>
        <v>2480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2445</v>
      </c>
      <c r="J36" s="115">
        <f>SUM(J37)</f>
        <v>2445</v>
      </c>
      <c r="K36" s="116">
        <f>SUM(K37)</f>
        <v>2445</v>
      </c>
      <c r="L36" s="115">
        <f>SUM(L37)</f>
        <v>2445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2445</v>
      </c>
      <c r="J37" s="115">
        <f t="shared" ref="J37:L38" si="0">SUM(J38)</f>
        <v>2445</v>
      </c>
      <c r="K37" s="115">
        <f t="shared" si="0"/>
        <v>2445</v>
      </c>
      <c r="L37" s="115">
        <f t="shared" si="0"/>
        <v>2445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2445</v>
      </c>
      <c r="J38" s="116">
        <f t="shared" si="0"/>
        <v>2445</v>
      </c>
      <c r="K38" s="116">
        <f t="shared" si="0"/>
        <v>2445</v>
      </c>
      <c r="L38" s="116">
        <f t="shared" si="0"/>
        <v>2445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2445</v>
      </c>
      <c r="J39" s="120">
        <v>2445</v>
      </c>
      <c r="K39" s="120">
        <v>2445</v>
      </c>
      <c r="L39" s="120">
        <v>2445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35</v>
      </c>
      <c r="J42" s="115">
        <f t="shared" si="1"/>
        <v>35</v>
      </c>
      <c r="K42" s="116">
        <f t="shared" si="1"/>
        <v>35</v>
      </c>
      <c r="L42" s="115">
        <f t="shared" si="1"/>
        <v>35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35</v>
      </c>
      <c r="J43" s="115">
        <f t="shared" si="1"/>
        <v>35</v>
      </c>
      <c r="K43" s="115">
        <f t="shared" si="1"/>
        <v>35</v>
      </c>
      <c r="L43" s="115">
        <f t="shared" si="1"/>
        <v>35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35</v>
      </c>
      <c r="J44" s="115">
        <f t="shared" si="1"/>
        <v>35</v>
      </c>
      <c r="K44" s="115">
        <f t="shared" si="1"/>
        <v>35</v>
      </c>
      <c r="L44" s="115">
        <f t="shared" si="1"/>
        <v>35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35</v>
      </c>
      <c r="J45" s="120">
        <v>35</v>
      </c>
      <c r="K45" s="120">
        <v>35</v>
      </c>
      <c r="L45" s="120">
        <v>35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2480</v>
      </c>
      <c r="J368" s="130">
        <f>SUM(J34+J184)</f>
        <v>2480</v>
      </c>
      <c r="K368" s="130">
        <f>SUM(K34+K184)</f>
        <v>2480</v>
      </c>
      <c r="L368" s="130">
        <f>SUM(L34+L184)</f>
        <v>2480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7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10D9C-8B84-46E0-8ED6-DD0224479D6F}">
  <sheetPr>
    <pageSetUpPr fitToPage="1"/>
  </sheetPr>
  <dimension ref="A1:S376"/>
  <sheetViews>
    <sheetView topLeftCell="A33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F8" s="255"/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16"/>
    </row>
    <row r="12" spans="1:15" ht="15.75" customHeight="1">
      <c r="A12" s="28"/>
      <c r="B12" s="256"/>
      <c r="C12" s="256"/>
      <c r="D12" s="256"/>
      <c r="E12" s="256"/>
      <c r="F12" s="256"/>
      <c r="G12" s="349" t="s">
        <v>7</v>
      </c>
      <c r="H12" s="349"/>
      <c r="I12" s="349"/>
      <c r="J12" s="349"/>
      <c r="K12" s="349"/>
      <c r="L12" s="256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253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254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73200</v>
      </c>
      <c r="J34" s="115">
        <f>SUM(J35+J46+J65+J86+J93+J113+J139+J158+J168)</f>
        <v>66100</v>
      </c>
      <c r="K34" s="116">
        <f>SUM(K35+K46+K65+K86+K93+K113+K139+K158+K168)</f>
        <v>61109.85</v>
      </c>
      <c r="L34" s="115">
        <f>SUM(L35+L46+L65+L86+L93+L113+L139+L158+L168)</f>
        <v>61109.85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10400</v>
      </c>
      <c r="J35" s="115">
        <f>SUM(J36+J42)</f>
        <v>10000</v>
      </c>
      <c r="K35" s="117">
        <f>SUM(K36+K42)</f>
        <v>8083.14</v>
      </c>
      <c r="L35" s="118">
        <f>SUM(L36+L42)</f>
        <v>8083.14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10200</v>
      </c>
      <c r="J36" s="115">
        <f>SUM(J37)</f>
        <v>9800</v>
      </c>
      <c r="K36" s="116">
        <f>SUM(K37)</f>
        <v>7930</v>
      </c>
      <c r="L36" s="115">
        <f>SUM(L37)</f>
        <v>7930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10200</v>
      </c>
      <c r="J37" s="115">
        <f t="shared" ref="J37:L38" si="0">SUM(J38)</f>
        <v>9800</v>
      </c>
      <c r="K37" s="115">
        <f t="shared" si="0"/>
        <v>7930</v>
      </c>
      <c r="L37" s="115">
        <f t="shared" si="0"/>
        <v>7930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10200</v>
      </c>
      <c r="J38" s="116">
        <f t="shared" si="0"/>
        <v>9800</v>
      </c>
      <c r="K38" s="116">
        <f t="shared" si="0"/>
        <v>7930</v>
      </c>
      <c r="L38" s="116">
        <f t="shared" si="0"/>
        <v>7930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10200</v>
      </c>
      <c r="J39" s="120">
        <v>9800</v>
      </c>
      <c r="K39" s="120">
        <v>7930</v>
      </c>
      <c r="L39" s="120">
        <v>7930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200</v>
      </c>
      <c r="J42" s="115">
        <f t="shared" si="1"/>
        <v>200</v>
      </c>
      <c r="K42" s="116">
        <f t="shared" si="1"/>
        <v>153.13999999999999</v>
      </c>
      <c r="L42" s="115">
        <f t="shared" si="1"/>
        <v>153.13999999999999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200</v>
      </c>
      <c r="J43" s="115">
        <f t="shared" si="1"/>
        <v>200</v>
      </c>
      <c r="K43" s="115">
        <f t="shared" si="1"/>
        <v>153.13999999999999</v>
      </c>
      <c r="L43" s="115">
        <f t="shared" si="1"/>
        <v>153.13999999999999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200</v>
      </c>
      <c r="J44" s="115">
        <f t="shared" si="1"/>
        <v>200</v>
      </c>
      <c r="K44" s="115">
        <f t="shared" si="1"/>
        <v>153.13999999999999</v>
      </c>
      <c r="L44" s="115">
        <f t="shared" si="1"/>
        <v>153.13999999999999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200</v>
      </c>
      <c r="J45" s="120">
        <v>200</v>
      </c>
      <c r="K45" s="120">
        <v>153.13999999999999</v>
      </c>
      <c r="L45" s="120">
        <v>153.13999999999999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62800</v>
      </c>
      <c r="J46" s="123">
        <f t="shared" si="2"/>
        <v>56100</v>
      </c>
      <c r="K46" s="122">
        <f t="shared" si="2"/>
        <v>53026.71</v>
      </c>
      <c r="L46" s="122">
        <f t="shared" si="2"/>
        <v>53026.71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62800</v>
      </c>
      <c r="J47" s="116">
        <f t="shared" si="2"/>
        <v>56100</v>
      </c>
      <c r="K47" s="115">
        <f t="shared" si="2"/>
        <v>53026.71</v>
      </c>
      <c r="L47" s="116">
        <f t="shared" si="2"/>
        <v>53026.71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62800</v>
      </c>
      <c r="J48" s="116">
        <f t="shared" si="2"/>
        <v>56100</v>
      </c>
      <c r="K48" s="118">
        <f t="shared" si="2"/>
        <v>53026.71</v>
      </c>
      <c r="L48" s="118">
        <f t="shared" si="2"/>
        <v>53026.71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62800</v>
      </c>
      <c r="J49" s="124">
        <f>SUM(J50:J64)</f>
        <v>56100</v>
      </c>
      <c r="K49" s="125">
        <f>SUM(K50:K64)</f>
        <v>53026.71</v>
      </c>
      <c r="L49" s="125">
        <f>SUM(L50:L64)</f>
        <v>53026.71</v>
      </c>
    </row>
    <row r="50" spans="1:13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61000</v>
      </c>
      <c r="J50" s="120">
        <v>54300</v>
      </c>
      <c r="K50" s="120">
        <v>51228</v>
      </c>
      <c r="L50" s="120">
        <v>51228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1800</v>
      </c>
      <c r="J64" s="120">
        <v>1800</v>
      </c>
      <c r="K64" s="120">
        <v>1798.71</v>
      </c>
      <c r="L64" s="120">
        <v>1798.71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73200</v>
      </c>
      <c r="J368" s="130">
        <f>SUM(J34+J184)</f>
        <v>66100</v>
      </c>
      <c r="K368" s="130">
        <f>SUM(K34+K184)</f>
        <v>61109.85</v>
      </c>
      <c r="L368" s="130">
        <f>SUM(L34+L184)</f>
        <v>61109.85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8.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23622047244094491" bottom="0.23622047244094491" header="0.15748031496062992" footer="0.15748031496062992"/>
  <pageSetup paperSize="9" scale="8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5C13-1846-4B4F-8696-1629CB2CE93A}">
  <sheetPr>
    <pageSetUpPr fitToPage="1"/>
  </sheetPr>
  <dimension ref="A1:S376"/>
  <sheetViews>
    <sheetView topLeftCell="A28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4.2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F8" s="255"/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16"/>
    </row>
    <row r="12" spans="1:15" ht="15.75" customHeight="1">
      <c r="A12" s="28"/>
      <c r="B12" s="256"/>
      <c r="C12" s="256"/>
      <c r="D12" s="256"/>
      <c r="E12" s="256"/>
      <c r="F12" s="256"/>
      <c r="G12" s="349" t="s">
        <v>7</v>
      </c>
      <c r="H12" s="349"/>
      <c r="I12" s="349"/>
      <c r="J12" s="349"/>
      <c r="K12" s="349"/>
      <c r="L12" s="256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F14" s="255"/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240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241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>
      <c r="A27" s="355" t="s">
        <v>242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243</v>
      </c>
      <c r="L27" s="32"/>
      <c r="M27" s="30"/>
    </row>
    <row r="28" spans="1:13">
      <c r="F28" s="36"/>
      <c r="G28" s="39" t="s">
        <v>19</v>
      </c>
      <c r="H28" s="102" t="s">
        <v>255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239</v>
      </c>
      <c r="J29" s="43" t="s">
        <v>244</v>
      </c>
      <c r="K29" s="32" t="s">
        <v>234</v>
      </c>
      <c r="L29" s="32" t="s">
        <v>234</v>
      </c>
      <c r="M29" s="30"/>
    </row>
    <row r="30" spans="1:13">
      <c r="A30" s="323" t="s">
        <v>256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5.25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46700</v>
      </c>
      <c r="J184" s="127">
        <f>SUM(J185+J238+J303)</f>
        <v>46700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46700</v>
      </c>
      <c r="J185" s="122">
        <f>SUM(J186+J209+J216+J228+J232)</f>
        <v>46700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46700</v>
      </c>
      <c r="J186" s="127">
        <f>SUM(J187+J190+J195+J201+J206)</f>
        <v>46700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46700</v>
      </c>
      <c r="J190" s="128">
        <f>J191</f>
        <v>46700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46700</v>
      </c>
      <c r="J191" s="127">
        <f>SUM(J192:J194)</f>
        <v>46700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46700</v>
      </c>
      <c r="J194" s="119">
        <v>46700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46700</v>
      </c>
      <c r="J368" s="130">
        <f>SUM(J34+J184)</f>
        <v>46700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9.2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55118110236220474" bottom="0.55118110236220474" header="0.31496062992125984" footer="0.31496062992125984"/>
  <pageSetup paperSize="9" scale="9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DEA9D-CC64-4E8C-BB7C-9B62530E1AD7}">
  <dimension ref="A1:S376"/>
  <sheetViews>
    <sheetView topLeftCell="A53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3.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F8" s="255"/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16"/>
    </row>
    <row r="12" spans="1:15" ht="15.75" customHeight="1">
      <c r="A12" s="28"/>
      <c r="B12" s="256"/>
      <c r="C12" s="256"/>
      <c r="D12" s="256"/>
      <c r="E12" s="256"/>
      <c r="F12" s="256"/>
      <c r="G12" s="349" t="s">
        <v>7</v>
      </c>
      <c r="H12" s="349"/>
      <c r="I12" s="349"/>
      <c r="J12" s="349"/>
      <c r="K12" s="349"/>
      <c r="L12" s="256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F14" s="255"/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43.5" customHeight="1">
      <c r="A27" s="355" t="s">
        <v>236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257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258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43200</v>
      </c>
      <c r="J34" s="115">
        <f>SUM(J35+J46+J65+J86+J93+J113+J139+J158+J168)</f>
        <v>43200</v>
      </c>
      <c r="K34" s="116">
        <f>SUM(K35+K46+K65+K86+K93+K113+K139+K158+K168)</f>
        <v>20819.46</v>
      </c>
      <c r="L34" s="115">
        <f>SUM(L35+L46+L65+L86+L93+L113+L139+L158+L168)</f>
        <v>20819.46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43200</v>
      </c>
      <c r="J46" s="123">
        <f t="shared" si="2"/>
        <v>43200</v>
      </c>
      <c r="K46" s="122">
        <f t="shared" si="2"/>
        <v>20819.46</v>
      </c>
      <c r="L46" s="122">
        <f t="shared" si="2"/>
        <v>20819.46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43200</v>
      </c>
      <c r="J47" s="116">
        <f t="shared" si="2"/>
        <v>43200</v>
      </c>
      <c r="K47" s="115">
        <f t="shared" si="2"/>
        <v>20819.46</v>
      </c>
      <c r="L47" s="116">
        <f t="shared" si="2"/>
        <v>20819.46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43200</v>
      </c>
      <c r="J48" s="116">
        <f t="shared" si="2"/>
        <v>43200</v>
      </c>
      <c r="K48" s="118">
        <f t="shared" si="2"/>
        <v>20819.46</v>
      </c>
      <c r="L48" s="118">
        <f t="shared" si="2"/>
        <v>20819.46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43200</v>
      </c>
      <c r="J49" s="124">
        <f>SUM(J50:J64)</f>
        <v>43200</v>
      </c>
      <c r="K49" s="125">
        <f>SUM(K50:K64)</f>
        <v>20819.46</v>
      </c>
      <c r="L49" s="125">
        <f>SUM(L50:L64)</f>
        <v>20819.46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3500</v>
      </c>
      <c r="J53" s="120">
        <v>3500</v>
      </c>
      <c r="K53" s="120">
        <v>1475.46</v>
      </c>
      <c r="L53" s="120">
        <v>1475.46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12700</v>
      </c>
      <c r="J58" s="120">
        <v>12700</v>
      </c>
      <c r="K58" s="120">
        <v>12700</v>
      </c>
      <c r="L58" s="120">
        <v>12700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12000</v>
      </c>
      <c r="J62" s="120">
        <v>12000</v>
      </c>
      <c r="K62" s="120">
        <v>6644</v>
      </c>
      <c r="L62" s="120">
        <v>6644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15000</v>
      </c>
      <c r="J64" s="120">
        <v>15000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7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22100</v>
      </c>
      <c r="J184" s="127">
        <f>SUM(J185+J238+J303)</f>
        <v>22100</v>
      </c>
      <c r="K184" s="116">
        <f>SUM(K185+K238+K303)</f>
        <v>22086</v>
      </c>
      <c r="L184" s="115">
        <f>SUM(L185+L238+L303)</f>
        <v>22086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22100</v>
      </c>
      <c r="J185" s="122">
        <f>SUM(J186+J209+J216+J228+J232)</f>
        <v>22100</v>
      </c>
      <c r="K185" s="122">
        <f>SUM(K186+K209+K216+K228+K232)</f>
        <v>22086</v>
      </c>
      <c r="L185" s="122">
        <f>SUM(L186+L209+L216+L228+L232)</f>
        <v>22086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22100</v>
      </c>
      <c r="J186" s="127">
        <f>SUM(J187+J190+J195+J201+J206)</f>
        <v>22100</v>
      </c>
      <c r="K186" s="116">
        <f>SUM(K187+K190+K195+K201+K206)</f>
        <v>22086</v>
      </c>
      <c r="L186" s="115">
        <f>SUM(L187+L190+L195+L201+L206)</f>
        <v>22086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21414</v>
      </c>
      <c r="J195" s="127">
        <f>J196</f>
        <v>21414</v>
      </c>
      <c r="K195" s="116">
        <f>K196</f>
        <v>21400</v>
      </c>
      <c r="L195" s="115">
        <f>L196</f>
        <v>21400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21414</v>
      </c>
      <c r="J196" s="115">
        <f>SUM(J197:J200)</f>
        <v>21414</v>
      </c>
      <c r="K196" s="115">
        <f>SUM(K197:K200)</f>
        <v>21400</v>
      </c>
      <c r="L196" s="115">
        <f>SUM(L197:L200)</f>
        <v>21400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10000</v>
      </c>
      <c r="J198" s="121">
        <v>10000</v>
      </c>
      <c r="K198" s="121">
        <v>10000</v>
      </c>
      <c r="L198" s="121">
        <v>10000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11414</v>
      </c>
      <c r="J200" s="141">
        <v>11414</v>
      </c>
      <c r="K200" s="121">
        <v>11400</v>
      </c>
      <c r="L200" s="121">
        <v>11400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686</v>
      </c>
      <c r="J206" s="127">
        <f t="shared" si="19"/>
        <v>686</v>
      </c>
      <c r="K206" s="116">
        <f t="shared" si="19"/>
        <v>686</v>
      </c>
      <c r="L206" s="115">
        <f t="shared" si="19"/>
        <v>686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686</v>
      </c>
      <c r="J207" s="116">
        <f t="shared" si="19"/>
        <v>686</v>
      </c>
      <c r="K207" s="116">
        <f t="shared" si="19"/>
        <v>686</v>
      </c>
      <c r="L207" s="116">
        <f t="shared" si="19"/>
        <v>686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686</v>
      </c>
      <c r="J208" s="121">
        <v>686</v>
      </c>
      <c r="K208" s="121">
        <v>686</v>
      </c>
      <c r="L208" s="121">
        <v>686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65300</v>
      </c>
      <c r="J368" s="130">
        <f>SUM(J34+J184)</f>
        <v>65300</v>
      </c>
      <c r="K368" s="130">
        <f>SUM(K34+K184)</f>
        <v>42905.46</v>
      </c>
      <c r="L368" s="130">
        <f>SUM(L34+L184)</f>
        <v>42905.46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6.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15748031496062992" footer="0.15748031496062992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BA447-B899-42F3-909E-41091332F4B5}">
  <sheetPr>
    <pageSetUpPr fitToPage="1"/>
  </sheetPr>
  <dimension ref="A2:I50"/>
  <sheetViews>
    <sheetView topLeftCell="A25" workbookViewId="0">
      <selection activeCell="B50" sqref="B50"/>
    </sheetView>
  </sheetViews>
  <sheetFormatPr defaultRowHeight="15"/>
  <cols>
    <col min="1" max="1" width="6.42578125" style="266" customWidth="1"/>
    <col min="2" max="2" width="13.7109375" style="266" customWidth="1"/>
    <col min="3" max="3" width="11.5703125" style="266" customWidth="1"/>
    <col min="4" max="4" width="9.140625" style="266"/>
    <col min="5" max="5" width="7.140625" style="266" customWidth="1"/>
    <col min="6" max="6" width="13.7109375" style="266" customWidth="1"/>
    <col min="7" max="7" width="10" style="266" customWidth="1"/>
    <col min="8" max="8" width="13.5703125" style="266" customWidth="1"/>
    <col min="9" max="9" width="9.140625" style="26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2" t="s">
        <v>424</v>
      </c>
      <c r="B2" s="362"/>
      <c r="C2" s="362"/>
      <c r="D2" s="362"/>
      <c r="E2" s="362"/>
      <c r="F2" s="362"/>
      <c r="G2" s="362"/>
      <c r="H2" s="362"/>
    </row>
    <row r="3" spans="1:9">
      <c r="A3" s="363" t="s">
        <v>259</v>
      </c>
      <c r="B3" s="363"/>
      <c r="C3" s="363"/>
      <c r="D3" s="363"/>
      <c r="E3" s="363"/>
      <c r="F3" s="363"/>
      <c r="G3" s="363"/>
      <c r="H3" s="363"/>
    </row>
    <row r="6" spans="1:9">
      <c r="A6" s="364" t="s">
        <v>260</v>
      </c>
      <c r="B6" s="364"/>
      <c r="C6" s="364"/>
      <c r="D6" s="364"/>
      <c r="E6" s="364"/>
      <c r="F6" s="364"/>
      <c r="G6" s="364"/>
      <c r="H6" s="364"/>
    </row>
    <row r="9" spans="1:9" ht="15" customHeight="1">
      <c r="A9" s="365" t="s">
        <v>261</v>
      </c>
      <c r="B9" s="365"/>
      <c r="C9" s="365"/>
      <c r="D9" s="365"/>
      <c r="E9" s="365"/>
      <c r="F9" s="365"/>
      <c r="G9" s="365"/>
      <c r="H9" s="365"/>
      <c r="I9"/>
    </row>
    <row r="10" spans="1:9">
      <c r="D10" s="156"/>
    </row>
    <row r="11" spans="1:9">
      <c r="C11" s="364" t="s">
        <v>262</v>
      </c>
      <c r="D11" s="364"/>
      <c r="E11" s="364"/>
      <c r="F11" s="364"/>
    </row>
    <row r="12" spans="1:9">
      <c r="B12" s="366" t="s">
        <v>263</v>
      </c>
      <c r="C12" s="366"/>
      <c r="D12" s="366"/>
      <c r="E12" s="366"/>
      <c r="F12" s="366"/>
      <c r="G12" s="366"/>
    </row>
    <row r="14" spans="1:9" ht="15" customHeight="1">
      <c r="A14" s="367" t="s">
        <v>264</v>
      </c>
      <c r="B14" s="367"/>
      <c r="C14" s="157">
        <v>45199</v>
      </c>
      <c r="D14" s="158"/>
      <c r="E14" s="158"/>
      <c r="F14" s="158"/>
      <c r="G14" s="158"/>
      <c r="H14" s="158"/>
      <c r="I14"/>
    </row>
    <row r="15" spans="1:9">
      <c r="A15" s="368" t="s">
        <v>265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263" t="s">
        <v>266</v>
      </c>
      <c r="B16" s="263" t="s">
        <v>267</v>
      </c>
      <c r="C16" s="369" t="s">
        <v>268</v>
      </c>
      <c r="D16" s="370"/>
      <c r="E16" s="371"/>
      <c r="F16" s="263" t="s">
        <v>269</v>
      </c>
      <c r="G16" s="264" t="s">
        <v>270</v>
      </c>
      <c r="H16" s="264" t="s">
        <v>271</v>
      </c>
      <c r="I16" s="321"/>
    </row>
    <row r="17" spans="1:8">
      <c r="A17" s="159">
        <v>1</v>
      </c>
      <c r="B17" s="265" t="s">
        <v>257</v>
      </c>
      <c r="C17" s="357" t="s">
        <v>272</v>
      </c>
      <c r="D17" s="357"/>
      <c r="E17" s="357"/>
      <c r="F17" s="160" t="s">
        <v>277</v>
      </c>
      <c r="G17" s="161">
        <v>1</v>
      </c>
      <c r="H17" s="162">
        <v>22086</v>
      </c>
    </row>
    <row r="18" spans="1:8">
      <c r="A18" s="159">
        <v>2</v>
      </c>
      <c r="B18" s="265" t="s">
        <v>257</v>
      </c>
      <c r="C18" s="357" t="s">
        <v>275</v>
      </c>
      <c r="D18" s="357"/>
      <c r="E18" s="357"/>
      <c r="F18" s="160" t="s">
        <v>277</v>
      </c>
      <c r="G18" s="161">
        <v>1</v>
      </c>
      <c r="H18" s="162">
        <v>230.81</v>
      </c>
    </row>
    <row r="19" spans="1:8">
      <c r="A19" s="159">
        <v>3</v>
      </c>
      <c r="B19" s="265" t="s">
        <v>257</v>
      </c>
      <c r="C19" s="357" t="s">
        <v>273</v>
      </c>
      <c r="D19" s="357"/>
      <c r="E19" s="357"/>
      <c r="F19" s="160" t="s">
        <v>277</v>
      </c>
      <c r="G19" s="161">
        <v>1</v>
      </c>
      <c r="H19" s="162">
        <v>20588.650000000001</v>
      </c>
    </row>
    <row r="20" spans="1:8">
      <c r="A20" s="159"/>
      <c r="B20" s="265"/>
      <c r="C20" s="358" t="s">
        <v>274</v>
      </c>
      <c r="D20" s="358"/>
      <c r="E20" s="358"/>
      <c r="F20" s="163" t="s">
        <v>277</v>
      </c>
      <c r="G20" s="164">
        <v>1</v>
      </c>
      <c r="H20" s="165">
        <f>0+H17+H18+H19</f>
        <v>42905.460000000006</v>
      </c>
    </row>
    <row r="21" spans="1:8">
      <c r="A21" s="159">
        <v>4</v>
      </c>
      <c r="B21" s="265" t="s">
        <v>245</v>
      </c>
      <c r="C21" s="357" t="s">
        <v>273</v>
      </c>
      <c r="D21" s="357"/>
      <c r="E21" s="357"/>
      <c r="F21" s="160" t="s">
        <v>277</v>
      </c>
      <c r="G21" s="161">
        <v>1</v>
      </c>
      <c r="H21" s="162">
        <v>1141352.1299999999</v>
      </c>
    </row>
    <row r="22" spans="1:8">
      <c r="A22" s="159"/>
      <c r="B22" s="265"/>
      <c r="C22" s="358" t="s">
        <v>274</v>
      </c>
      <c r="D22" s="358"/>
      <c r="E22" s="358"/>
      <c r="F22" s="163" t="s">
        <v>277</v>
      </c>
      <c r="G22" s="164">
        <v>1</v>
      </c>
      <c r="H22" s="165">
        <f>0+H21</f>
        <v>1141352.1299999999</v>
      </c>
    </row>
    <row r="23" spans="1:8">
      <c r="A23" s="159">
        <v>5</v>
      </c>
      <c r="B23" s="265" t="s">
        <v>247</v>
      </c>
      <c r="C23" s="357" t="s">
        <v>273</v>
      </c>
      <c r="D23" s="357"/>
      <c r="E23" s="357"/>
      <c r="F23" s="160" t="s">
        <v>277</v>
      </c>
      <c r="G23" s="161">
        <v>1</v>
      </c>
      <c r="H23" s="162">
        <v>29800</v>
      </c>
    </row>
    <row r="24" spans="1:8">
      <c r="A24" s="159"/>
      <c r="B24" s="265"/>
      <c r="C24" s="358" t="s">
        <v>274</v>
      </c>
      <c r="D24" s="358"/>
      <c r="E24" s="358"/>
      <c r="F24" s="163" t="s">
        <v>277</v>
      </c>
      <c r="G24" s="164">
        <v>1</v>
      </c>
      <c r="H24" s="165">
        <f>0+H23</f>
        <v>29800</v>
      </c>
    </row>
    <row r="25" spans="1:8">
      <c r="A25" s="159">
        <v>6</v>
      </c>
      <c r="B25" s="265" t="s">
        <v>227</v>
      </c>
      <c r="C25" s="357" t="s">
        <v>272</v>
      </c>
      <c r="D25" s="357"/>
      <c r="E25" s="357"/>
      <c r="F25" s="160" t="s">
        <v>277</v>
      </c>
      <c r="G25" s="161">
        <v>1</v>
      </c>
      <c r="H25" s="162">
        <v>6748</v>
      </c>
    </row>
    <row r="26" spans="1:8">
      <c r="A26" s="159">
        <v>7</v>
      </c>
      <c r="B26" s="265" t="s">
        <v>227</v>
      </c>
      <c r="C26" s="357" t="s">
        <v>275</v>
      </c>
      <c r="D26" s="357"/>
      <c r="E26" s="357"/>
      <c r="F26" s="160" t="s">
        <v>277</v>
      </c>
      <c r="G26" s="161">
        <v>1</v>
      </c>
      <c r="H26" s="162">
        <v>8654.09</v>
      </c>
    </row>
    <row r="27" spans="1:8">
      <c r="A27" s="159">
        <v>8</v>
      </c>
      <c r="B27" s="265" t="s">
        <v>227</v>
      </c>
      <c r="C27" s="357" t="s">
        <v>273</v>
      </c>
      <c r="D27" s="357"/>
      <c r="E27" s="357"/>
      <c r="F27" s="160" t="s">
        <v>277</v>
      </c>
      <c r="G27" s="161">
        <v>1</v>
      </c>
      <c r="H27" s="162">
        <v>510187.3</v>
      </c>
    </row>
    <row r="28" spans="1:8">
      <c r="A28" s="159"/>
      <c r="B28" s="265"/>
      <c r="C28" s="358" t="s">
        <v>274</v>
      </c>
      <c r="D28" s="358"/>
      <c r="E28" s="358"/>
      <c r="F28" s="163" t="s">
        <v>277</v>
      </c>
      <c r="G28" s="164">
        <v>1</v>
      </c>
      <c r="H28" s="165">
        <f>0+H25+H26+H27</f>
        <v>525589.39</v>
      </c>
    </row>
    <row r="29" spans="1:8">
      <c r="A29" s="159">
        <v>9</v>
      </c>
      <c r="B29" s="265" t="s">
        <v>227</v>
      </c>
      <c r="C29" s="357" t="s">
        <v>273</v>
      </c>
      <c r="D29" s="357"/>
      <c r="E29" s="357"/>
      <c r="F29" s="160" t="s">
        <v>278</v>
      </c>
      <c r="G29" s="161">
        <v>1</v>
      </c>
      <c r="H29" s="162">
        <v>8569.7199999999993</v>
      </c>
    </row>
    <row r="30" spans="1:8">
      <c r="A30" s="159"/>
      <c r="B30" s="265"/>
      <c r="C30" s="358" t="s">
        <v>274</v>
      </c>
      <c r="D30" s="358"/>
      <c r="E30" s="358"/>
      <c r="F30" s="163" t="s">
        <v>278</v>
      </c>
      <c r="G30" s="164">
        <v>1</v>
      </c>
      <c r="H30" s="165">
        <f>0+H29</f>
        <v>8569.7199999999993</v>
      </c>
    </row>
    <row r="31" spans="1:8">
      <c r="A31" s="159">
        <v>10</v>
      </c>
      <c r="B31" s="265" t="s">
        <v>249</v>
      </c>
      <c r="C31" s="357" t="s">
        <v>273</v>
      </c>
      <c r="D31" s="357"/>
      <c r="E31" s="357"/>
      <c r="F31" s="160" t="s">
        <v>277</v>
      </c>
      <c r="G31" s="161">
        <v>1</v>
      </c>
      <c r="H31" s="162">
        <v>12969.67</v>
      </c>
    </row>
    <row r="32" spans="1:8">
      <c r="A32" s="159"/>
      <c r="B32" s="265"/>
      <c r="C32" s="358" t="s">
        <v>274</v>
      </c>
      <c r="D32" s="358"/>
      <c r="E32" s="358"/>
      <c r="F32" s="163" t="s">
        <v>277</v>
      </c>
      <c r="G32" s="164">
        <v>1</v>
      </c>
      <c r="H32" s="165">
        <f>0+H31</f>
        <v>12969.67</v>
      </c>
    </row>
    <row r="33" spans="1:8">
      <c r="A33" s="159">
        <v>11</v>
      </c>
      <c r="B33" s="265" t="s">
        <v>251</v>
      </c>
      <c r="C33" s="357" t="s">
        <v>273</v>
      </c>
      <c r="D33" s="357"/>
      <c r="E33" s="357"/>
      <c r="F33" s="160" t="s">
        <v>277</v>
      </c>
      <c r="G33" s="161">
        <v>1</v>
      </c>
      <c r="H33" s="162">
        <v>2480</v>
      </c>
    </row>
    <row r="34" spans="1:8">
      <c r="A34" s="159"/>
      <c r="B34" s="265"/>
      <c r="C34" s="358" t="s">
        <v>274</v>
      </c>
      <c r="D34" s="358"/>
      <c r="E34" s="358"/>
      <c r="F34" s="163" t="s">
        <v>277</v>
      </c>
      <c r="G34" s="164">
        <v>1</v>
      </c>
      <c r="H34" s="165">
        <f>0+H33</f>
        <v>2480</v>
      </c>
    </row>
    <row r="35" spans="1:8">
      <c r="A35" s="159"/>
      <c r="B35" s="265"/>
      <c r="C35" s="357"/>
      <c r="D35" s="357"/>
      <c r="E35" s="357"/>
      <c r="F35" s="160"/>
      <c r="G35" s="161"/>
      <c r="H35" s="162"/>
    </row>
    <row r="36" spans="1:8">
      <c r="A36" s="357" t="s">
        <v>425</v>
      </c>
      <c r="B36" s="357"/>
      <c r="C36" s="357"/>
      <c r="D36" s="357"/>
      <c r="E36" s="357"/>
      <c r="F36" s="359"/>
      <c r="G36" s="360"/>
      <c r="H36" s="361"/>
    </row>
    <row r="37" spans="1:8">
      <c r="A37" s="265"/>
      <c r="B37" s="265"/>
      <c r="C37" s="357"/>
      <c r="D37" s="357"/>
      <c r="E37" s="357"/>
      <c r="F37" s="160"/>
      <c r="G37" s="161"/>
      <c r="H37" s="162"/>
    </row>
    <row r="38" spans="1:8">
      <c r="A38" s="265">
        <v>1</v>
      </c>
      <c r="B38" s="265" t="s">
        <v>227</v>
      </c>
      <c r="C38" s="357" t="s">
        <v>272</v>
      </c>
      <c r="D38" s="357"/>
      <c r="E38" s="357"/>
      <c r="F38" s="160" t="s">
        <v>277</v>
      </c>
      <c r="G38" s="161">
        <v>1</v>
      </c>
      <c r="H38" s="162">
        <v>6008.88</v>
      </c>
    </row>
    <row r="39" spans="1:8">
      <c r="A39" s="265">
        <v>2</v>
      </c>
      <c r="B39" s="265" t="s">
        <v>227</v>
      </c>
      <c r="C39" s="357" t="s">
        <v>273</v>
      </c>
      <c r="D39" s="357"/>
      <c r="E39" s="357"/>
      <c r="F39" s="160" t="s">
        <v>277</v>
      </c>
      <c r="G39" s="161">
        <v>1</v>
      </c>
      <c r="H39" s="162">
        <v>505.96</v>
      </c>
    </row>
    <row r="40" spans="1:8">
      <c r="A40" s="265"/>
      <c r="B40" s="265"/>
      <c r="C40" s="358" t="s">
        <v>274</v>
      </c>
      <c r="D40" s="358"/>
      <c r="E40" s="358"/>
      <c r="F40" s="163" t="s">
        <v>277</v>
      </c>
      <c r="G40" s="164">
        <v>1</v>
      </c>
      <c r="H40" s="165">
        <f>0+H38+H39</f>
        <v>6514.84</v>
      </c>
    </row>
    <row r="41" spans="1:8">
      <c r="C41" s="374"/>
      <c r="D41" s="374"/>
      <c r="E41" s="374"/>
    </row>
    <row r="43" spans="1:8">
      <c r="A43" s="367" t="s">
        <v>219</v>
      </c>
      <c r="B43" s="367"/>
      <c r="C43" s="367"/>
      <c r="D43" s="367"/>
      <c r="E43" s="373" t="s">
        <v>220</v>
      </c>
      <c r="F43" s="373"/>
      <c r="G43" s="373"/>
      <c r="H43" s="373"/>
    </row>
    <row r="44" spans="1:8">
      <c r="E44" s="372" t="s">
        <v>276</v>
      </c>
      <c r="F44" s="372"/>
      <c r="G44" s="372"/>
      <c r="H44" s="372"/>
    </row>
    <row r="47" spans="1:8" ht="30" customHeight="1">
      <c r="A47" s="367" t="s">
        <v>414</v>
      </c>
      <c r="B47" s="367"/>
      <c r="C47" s="367"/>
      <c r="D47" s="367"/>
      <c r="E47" s="373" t="s">
        <v>224</v>
      </c>
      <c r="F47" s="373"/>
      <c r="G47" s="373"/>
      <c r="H47" s="373"/>
    </row>
    <row r="48" spans="1:8">
      <c r="E48" s="372" t="s">
        <v>276</v>
      </c>
      <c r="F48" s="372"/>
      <c r="G48" s="372"/>
      <c r="H48" s="372"/>
    </row>
    <row r="50" spans="2:2">
      <c r="B50" s="322" t="s">
        <v>426</v>
      </c>
    </row>
  </sheetData>
  <mergeCells count="40">
    <mergeCell ref="E44:H44"/>
    <mergeCell ref="A47:D47"/>
    <mergeCell ref="E47:H47"/>
    <mergeCell ref="E48:H48"/>
    <mergeCell ref="C39:E39"/>
    <mergeCell ref="C40:E40"/>
    <mergeCell ref="C41:E41"/>
    <mergeCell ref="A43:D43"/>
    <mergeCell ref="E43:H43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7:E37"/>
    <mergeCell ref="C38:E38"/>
    <mergeCell ref="C32:E32"/>
    <mergeCell ref="C33:E33"/>
    <mergeCell ref="C34:E34"/>
    <mergeCell ref="C35:E35"/>
    <mergeCell ref="A36:H36"/>
  </mergeCells>
  <pageMargins left="0.70866141732283472" right="0.70866141732283472" top="0.74803149606299213" bottom="0.3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7C6D3-39F3-4553-81CD-0E896E88F678}">
  <sheetPr>
    <pageSetUpPr fitToPage="1"/>
  </sheetPr>
  <dimension ref="A2:I48"/>
  <sheetViews>
    <sheetView topLeftCell="A28" workbookViewId="0">
      <selection activeCell="B48" sqref="B48"/>
    </sheetView>
  </sheetViews>
  <sheetFormatPr defaultRowHeight="15"/>
  <cols>
    <col min="1" max="1" width="6.42578125" style="266" customWidth="1"/>
    <col min="2" max="2" width="13.7109375" style="266" customWidth="1"/>
    <col min="3" max="3" width="11.5703125" style="266" customWidth="1"/>
    <col min="4" max="4" width="9.140625" style="266"/>
    <col min="5" max="5" width="7.140625" style="266" customWidth="1"/>
    <col min="6" max="6" width="13.7109375" style="266" customWidth="1"/>
    <col min="7" max="7" width="10" style="266" customWidth="1"/>
    <col min="8" max="8" width="13.5703125" style="266" customWidth="1"/>
    <col min="9" max="9" width="9.140625" style="266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2" t="s">
        <v>424</v>
      </c>
      <c r="B2" s="362"/>
      <c r="C2" s="362"/>
      <c r="D2" s="362"/>
      <c r="E2" s="362"/>
      <c r="F2" s="362"/>
      <c r="G2" s="362"/>
      <c r="H2" s="362"/>
    </row>
    <row r="3" spans="1:9">
      <c r="A3" s="363" t="s">
        <v>259</v>
      </c>
      <c r="B3" s="363"/>
      <c r="C3" s="363"/>
      <c r="D3" s="363"/>
      <c r="E3" s="363"/>
      <c r="F3" s="363"/>
      <c r="G3" s="363"/>
      <c r="H3" s="363"/>
    </row>
    <row r="6" spans="1:9">
      <c r="A6" s="364" t="s">
        <v>260</v>
      </c>
      <c r="B6" s="364"/>
      <c r="C6" s="364"/>
      <c r="D6" s="364"/>
      <c r="E6" s="364"/>
      <c r="F6" s="364"/>
      <c r="G6" s="364"/>
      <c r="H6" s="364"/>
    </row>
    <row r="9" spans="1:9" ht="15" customHeight="1">
      <c r="A9" s="365" t="s">
        <v>261</v>
      </c>
      <c r="B9" s="365"/>
      <c r="C9" s="365"/>
      <c r="D9" s="365"/>
      <c r="E9" s="365"/>
      <c r="F9" s="365"/>
      <c r="G9" s="365"/>
      <c r="H9" s="365"/>
      <c r="I9"/>
    </row>
    <row r="10" spans="1:9">
      <c r="D10" s="156"/>
    </row>
    <row r="11" spans="1:9">
      <c r="C11" s="364" t="s">
        <v>262</v>
      </c>
      <c r="D11" s="364"/>
      <c r="E11" s="364"/>
      <c r="F11" s="364"/>
    </row>
    <row r="12" spans="1:9">
      <c r="B12" s="366" t="s">
        <v>263</v>
      </c>
      <c r="C12" s="366"/>
      <c r="D12" s="366"/>
      <c r="E12" s="366"/>
      <c r="F12" s="366"/>
      <c r="G12" s="366"/>
    </row>
    <row r="14" spans="1:9" ht="15" customHeight="1">
      <c r="A14" s="367" t="s">
        <v>264</v>
      </c>
      <c r="B14" s="367"/>
      <c r="C14" s="157">
        <v>45199</v>
      </c>
      <c r="D14" s="158"/>
      <c r="E14" s="158"/>
      <c r="F14" s="158"/>
      <c r="G14" s="158"/>
      <c r="H14" s="158"/>
      <c r="I14"/>
    </row>
    <row r="15" spans="1:9">
      <c r="A15" s="368" t="s">
        <v>265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263" t="s">
        <v>266</v>
      </c>
      <c r="B16" s="263" t="s">
        <v>267</v>
      </c>
      <c r="C16" s="369" t="s">
        <v>268</v>
      </c>
      <c r="D16" s="370"/>
      <c r="E16" s="371"/>
      <c r="F16" s="263" t="s">
        <v>269</v>
      </c>
      <c r="G16" s="264" t="s">
        <v>270</v>
      </c>
      <c r="H16" s="264" t="s">
        <v>271</v>
      </c>
      <c r="I16" s="321"/>
    </row>
    <row r="17" spans="1:8">
      <c r="A17" s="159">
        <v>1</v>
      </c>
      <c r="B17" s="265" t="s">
        <v>257</v>
      </c>
      <c r="C17" s="357" t="s">
        <v>272</v>
      </c>
      <c r="D17" s="357"/>
      <c r="E17" s="357"/>
      <c r="F17" s="160" t="s">
        <v>17</v>
      </c>
      <c r="G17" s="161" t="s">
        <v>17</v>
      </c>
      <c r="H17" s="162">
        <v>22086</v>
      </c>
    </row>
    <row r="18" spans="1:8">
      <c r="A18" s="159">
        <v>2</v>
      </c>
      <c r="B18" s="265" t="s">
        <v>257</v>
      </c>
      <c r="C18" s="357" t="s">
        <v>275</v>
      </c>
      <c r="D18" s="357"/>
      <c r="E18" s="357"/>
      <c r="F18" s="160" t="s">
        <v>17</v>
      </c>
      <c r="G18" s="161" t="s">
        <v>17</v>
      </c>
      <c r="H18" s="162">
        <v>230.81</v>
      </c>
    </row>
    <row r="19" spans="1:8">
      <c r="A19" s="159">
        <v>3</v>
      </c>
      <c r="B19" s="265" t="s">
        <v>257</v>
      </c>
      <c r="C19" s="357" t="s">
        <v>273</v>
      </c>
      <c r="D19" s="357"/>
      <c r="E19" s="357"/>
      <c r="F19" s="160" t="s">
        <v>17</v>
      </c>
      <c r="G19" s="161" t="s">
        <v>17</v>
      </c>
      <c r="H19" s="162">
        <v>20588.650000000001</v>
      </c>
    </row>
    <row r="20" spans="1:8">
      <c r="A20" s="159"/>
      <c r="B20" s="265"/>
      <c r="C20" s="358" t="s">
        <v>274</v>
      </c>
      <c r="D20" s="358"/>
      <c r="E20" s="358"/>
      <c r="F20" s="163" t="s">
        <v>17</v>
      </c>
      <c r="G20" s="164" t="s">
        <v>17</v>
      </c>
      <c r="H20" s="165">
        <f>0+H17+H18+H19</f>
        <v>42905.460000000006</v>
      </c>
    </row>
    <row r="21" spans="1:8">
      <c r="A21" s="159">
        <v>4</v>
      </c>
      <c r="B21" s="265" t="s">
        <v>245</v>
      </c>
      <c r="C21" s="357" t="s">
        <v>273</v>
      </c>
      <c r="D21" s="357"/>
      <c r="E21" s="357"/>
      <c r="F21" s="160" t="s">
        <v>17</v>
      </c>
      <c r="G21" s="161" t="s">
        <v>17</v>
      </c>
      <c r="H21" s="162">
        <v>1141352.1299999999</v>
      </c>
    </row>
    <row r="22" spans="1:8">
      <c r="A22" s="159"/>
      <c r="B22" s="265"/>
      <c r="C22" s="358" t="s">
        <v>274</v>
      </c>
      <c r="D22" s="358"/>
      <c r="E22" s="358"/>
      <c r="F22" s="163" t="s">
        <v>17</v>
      </c>
      <c r="G22" s="164" t="s">
        <v>17</v>
      </c>
      <c r="H22" s="165">
        <f>0+H21</f>
        <v>1141352.1299999999</v>
      </c>
    </row>
    <row r="23" spans="1:8">
      <c r="A23" s="159">
        <v>5</v>
      </c>
      <c r="B23" s="265" t="s">
        <v>247</v>
      </c>
      <c r="C23" s="357" t="s">
        <v>273</v>
      </c>
      <c r="D23" s="357"/>
      <c r="E23" s="357"/>
      <c r="F23" s="160" t="s">
        <v>17</v>
      </c>
      <c r="G23" s="161" t="s">
        <v>17</v>
      </c>
      <c r="H23" s="162">
        <v>29800</v>
      </c>
    </row>
    <row r="24" spans="1:8">
      <c r="A24" s="159"/>
      <c r="B24" s="265"/>
      <c r="C24" s="358" t="s">
        <v>274</v>
      </c>
      <c r="D24" s="358"/>
      <c r="E24" s="358"/>
      <c r="F24" s="163" t="s">
        <v>17</v>
      </c>
      <c r="G24" s="164" t="s">
        <v>17</v>
      </c>
      <c r="H24" s="165">
        <f>0+H23</f>
        <v>29800</v>
      </c>
    </row>
    <row r="25" spans="1:8">
      <c r="A25" s="159">
        <v>6</v>
      </c>
      <c r="B25" s="265" t="s">
        <v>227</v>
      </c>
      <c r="C25" s="357" t="s">
        <v>272</v>
      </c>
      <c r="D25" s="357"/>
      <c r="E25" s="357"/>
      <c r="F25" s="160" t="s">
        <v>17</v>
      </c>
      <c r="G25" s="161" t="s">
        <v>17</v>
      </c>
      <c r="H25" s="162">
        <v>6748</v>
      </c>
    </row>
    <row r="26" spans="1:8">
      <c r="A26" s="159">
        <v>7</v>
      </c>
      <c r="B26" s="265" t="s">
        <v>227</v>
      </c>
      <c r="C26" s="357" t="s">
        <v>275</v>
      </c>
      <c r="D26" s="357"/>
      <c r="E26" s="357"/>
      <c r="F26" s="160" t="s">
        <v>17</v>
      </c>
      <c r="G26" s="161" t="s">
        <v>17</v>
      </c>
      <c r="H26" s="162">
        <v>8654.09</v>
      </c>
    </row>
    <row r="27" spans="1:8">
      <c r="A27" s="159">
        <v>8</v>
      </c>
      <c r="B27" s="265" t="s">
        <v>227</v>
      </c>
      <c r="C27" s="357" t="s">
        <v>273</v>
      </c>
      <c r="D27" s="357"/>
      <c r="E27" s="357"/>
      <c r="F27" s="160" t="s">
        <v>17</v>
      </c>
      <c r="G27" s="161" t="s">
        <v>17</v>
      </c>
      <c r="H27" s="162">
        <v>518757.02</v>
      </c>
    </row>
    <row r="28" spans="1:8">
      <c r="A28" s="159"/>
      <c r="B28" s="265"/>
      <c r="C28" s="358" t="s">
        <v>274</v>
      </c>
      <c r="D28" s="358"/>
      <c r="E28" s="358"/>
      <c r="F28" s="163" t="s">
        <v>17</v>
      </c>
      <c r="G28" s="164" t="s">
        <v>17</v>
      </c>
      <c r="H28" s="165">
        <f>0+H25+H26+H27</f>
        <v>534159.11</v>
      </c>
    </row>
    <row r="29" spans="1:8">
      <c r="A29" s="159">
        <v>9</v>
      </c>
      <c r="B29" s="265" t="s">
        <v>249</v>
      </c>
      <c r="C29" s="357" t="s">
        <v>273</v>
      </c>
      <c r="D29" s="357"/>
      <c r="E29" s="357"/>
      <c r="F29" s="160" t="s">
        <v>17</v>
      </c>
      <c r="G29" s="161" t="s">
        <v>17</v>
      </c>
      <c r="H29" s="162">
        <v>12969.67</v>
      </c>
    </row>
    <row r="30" spans="1:8">
      <c r="A30" s="159"/>
      <c r="B30" s="265"/>
      <c r="C30" s="358" t="s">
        <v>274</v>
      </c>
      <c r="D30" s="358"/>
      <c r="E30" s="358"/>
      <c r="F30" s="163" t="s">
        <v>17</v>
      </c>
      <c r="G30" s="164" t="s">
        <v>17</v>
      </c>
      <c r="H30" s="165">
        <f>0+H29</f>
        <v>12969.67</v>
      </c>
    </row>
    <row r="31" spans="1:8">
      <c r="A31" s="159">
        <v>10</v>
      </c>
      <c r="B31" s="265" t="s">
        <v>251</v>
      </c>
      <c r="C31" s="357" t="s">
        <v>273</v>
      </c>
      <c r="D31" s="357"/>
      <c r="E31" s="357"/>
      <c r="F31" s="160" t="s">
        <v>17</v>
      </c>
      <c r="G31" s="161" t="s">
        <v>17</v>
      </c>
      <c r="H31" s="162">
        <v>2480</v>
      </c>
    </row>
    <row r="32" spans="1:8">
      <c r="A32" s="159"/>
      <c r="B32" s="265"/>
      <c r="C32" s="358" t="s">
        <v>274</v>
      </c>
      <c r="D32" s="358"/>
      <c r="E32" s="358"/>
      <c r="F32" s="163" t="s">
        <v>17</v>
      </c>
      <c r="G32" s="164" t="s">
        <v>17</v>
      </c>
      <c r="H32" s="165">
        <f>0+H31</f>
        <v>2480</v>
      </c>
    </row>
    <row r="33" spans="1:8">
      <c r="A33" s="159"/>
      <c r="B33" s="265"/>
      <c r="C33" s="357"/>
      <c r="D33" s="357"/>
      <c r="E33" s="357"/>
      <c r="F33" s="160"/>
      <c r="G33" s="161"/>
      <c r="H33" s="162"/>
    </row>
    <row r="34" spans="1:8">
      <c r="A34" s="357" t="s">
        <v>425</v>
      </c>
      <c r="B34" s="357"/>
      <c r="C34" s="357"/>
      <c r="D34" s="357"/>
      <c r="E34" s="357"/>
      <c r="F34" s="359"/>
      <c r="G34" s="360"/>
      <c r="H34" s="361"/>
    </row>
    <row r="35" spans="1:8">
      <c r="A35" s="265"/>
      <c r="B35" s="265"/>
      <c r="C35" s="357"/>
      <c r="D35" s="357"/>
      <c r="E35" s="357"/>
      <c r="F35" s="160"/>
      <c r="G35" s="161"/>
      <c r="H35" s="162"/>
    </row>
    <row r="36" spans="1:8">
      <c r="A36" s="265">
        <v>1</v>
      </c>
      <c r="B36" s="265" t="s">
        <v>227</v>
      </c>
      <c r="C36" s="357" t="s">
        <v>272</v>
      </c>
      <c r="D36" s="357"/>
      <c r="E36" s="357"/>
      <c r="F36" s="160" t="s">
        <v>17</v>
      </c>
      <c r="G36" s="161" t="s">
        <v>17</v>
      </c>
      <c r="H36" s="162">
        <v>6008.88</v>
      </c>
    </row>
    <row r="37" spans="1:8">
      <c r="A37" s="265">
        <v>2</v>
      </c>
      <c r="B37" s="265" t="s">
        <v>227</v>
      </c>
      <c r="C37" s="357" t="s">
        <v>273</v>
      </c>
      <c r="D37" s="357"/>
      <c r="E37" s="357"/>
      <c r="F37" s="160" t="s">
        <v>17</v>
      </c>
      <c r="G37" s="161" t="s">
        <v>17</v>
      </c>
      <c r="H37" s="162">
        <v>505.96</v>
      </c>
    </row>
    <row r="38" spans="1:8">
      <c r="A38" s="265"/>
      <c r="B38" s="265"/>
      <c r="C38" s="358" t="s">
        <v>274</v>
      </c>
      <c r="D38" s="358"/>
      <c r="E38" s="358"/>
      <c r="F38" s="163" t="s">
        <v>17</v>
      </c>
      <c r="G38" s="164" t="s">
        <v>17</v>
      </c>
      <c r="H38" s="165">
        <f>0+H36+H37</f>
        <v>6514.84</v>
      </c>
    </row>
    <row r="39" spans="1:8">
      <c r="C39" s="374"/>
      <c r="D39" s="374"/>
      <c r="E39" s="374"/>
    </row>
    <row r="41" spans="1:8">
      <c r="A41" s="367" t="s">
        <v>219</v>
      </c>
      <c r="B41" s="367"/>
      <c r="C41" s="367"/>
      <c r="D41" s="367"/>
      <c r="E41" s="373" t="s">
        <v>220</v>
      </c>
      <c r="F41" s="373"/>
      <c r="G41" s="373"/>
      <c r="H41" s="373"/>
    </row>
    <row r="42" spans="1:8">
      <c r="E42" s="372" t="s">
        <v>276</v>
      </c>
      <c r="F42" s="372"/>
      <c r="G42" s="372"/>
      <c r="H42" s="372"/>
    </row>
    <row r="45" spans="1:8" ht="28.5" customHeight="1">
      <c r="A45" s="367" t="s">
        <v>414</v>
      </c>
      <c r="B45" s="367"/>
      <c r="C45" s="367"/>
      <c r="D45" s="367"/>
      <c r="E45" s="373" t="s">
        <v>224</v>
      </c>
      <c r="F45" s="373"/>
      <c r="G45" s="373"/>
      <c r="H45" s="373"/>
    </row>
    <row r="46" spans="1:8">
      <c r="E46" s="372" t="s">
        <v>276</v>
      </c>
      <c r="F46" s="372"/>
      <c r="G46" s="372"/>
      <c r="H46" s="372"/>
    </row>
    <row r="48" spans="1:8">
      <c r="B48" s="322" t="s">
        <v>426</v>
      </c>
    </row>
  </sheetData>
  <mergeCells count="38">
    <mergeCell ref="E42:H42"/>
    <mergeCell ref="A45:D45"/>
    <mergeCell ref="E45:H45"/>
    <mergeCell ref="E46:H46"/>
    <mergeCell ref="C37:E37"/>
    <mergeCell ref="C38:E38"/>
    <mergeCell ref="C39:E39"/>
    <mergeCell ref="A41:D41"/>
    <mergeCell ref="E41:H41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2:E32"/>
    <mergeCell ref="C33:E33"/>
    <mergeCell ref="A34:H34"/>
    <mergeCell ref="C35:E35"/>
    <mergeCell ref="C36:E3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8E1F-6CFA-437D-8964-F3E1CD80266D}">
  <sheetPr>
    <pageSetUpPr fitToPage="1"/>
  </sheetPr>
  <dimension ref="A2:I40"/>
  <sheetViews>
    <sheetView topLeftCell="A7" workbookViewId="0">
      <selection activeCell="B40" sqref="B40"/>
    </sheetView>
  </sheetViews>
  <sheetFormatPr defaultRowHeight="15"/>
  <cols>
    <col min="1" max="1" width="6.42578125" style="261" customWidth="1"/>
    <col min="2" max="2" width="13.7109375" style="261" customWidth="1"/>
    <col min="3" max="3" width="11.5703125" style="261" customWidth="1"/>
    <col min="4" max="4" width="9.140625" style="261"/>
    <col min="5" max="5" width="7.140625" style="261" customWidth="1"/>
    <col min="6" max="6" width="13.7109375" style="261" customWidth="1"/>
    <col min="7" max="7" width="10" style="261" customWidth="1"/>
    <col min="8" max="8" width="13.5703125" style="261" customWidth="1"/>
    <col min="9" max="9" width="9.140625" style="261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2" t="s">
        <v>324</v>
      </c>
      <c r="B2" s="362"/>
      <c r="C2" s="362"/>
      <c r="D2" s="362"/>
      <c r="E2" s="362"/>
      <c r="F2" s="362"/>
      <c r="G2" s="362"/>
      <c r="H2" s="362"/>
    </row>
    <row r="3" spans="1:9">
      <c r="A3" s="363" t="s">
        <v>259</v>
      </c>
      <c r="B3" s="363"/>
      <c r="C3" s="363"/>
      <c r="D3" s="363"/>
      <c r="E3" s="363"/>
      <c r="F3" s="363"/>
      <c r="G3" s="363"/>
      <c r="H3" s="363"/>
    </row>
    <row r="6" spans="1:9">
      <c r="A6" s="364" t="s">
        <v>260</v>
      </c>
      <c r="B6" s="364"/>
      <c r="C6" s="364"/>
      <c r="D6" s="364"/>
      <c r="E6" s="364"/>
      <c r="F6" s="364"/>
      <c r="G6" s="364"/>
      <c r="H6" s="364"/>
    </row>
    <row r="9" spans="1:9" ht="15" customHeight="1">
      <c r="A9" s="365" t="s">
        <v>363</v>
      </c>
      <c r="B9" s="365"/>
      <c r="C9" s="365"/>
      <c r="D9" s="365"/>
      <c r="E9" s="365"/>
      <c r="F9" s="365"/>
      <c r="G9" s="365"/>
      <c r="H9" s="365"/>
      <c r="I9"/>
    </row>
    <row r="10" spans="1:9">
      <c r="D10" s="156"/>
    </row>
    <row r="11" spans="1:9">
      <c r="C11" s="364" t="s">
        <v>262</v>
      </c>
      <c r="D11" s="364"/>
      <c r="E11" s="364"/>
      <c r="F11" s="364"/>
    </row>
    <row r="12" spans="1:9">
      <c r="B12" s="366" t="s">
        <v>263</v>
      </c>
      <c r="C12" s="366"/>
      <c r="D12" s="366"/>
      <c r="E12" s="366"/>
      <c r="F12" s="366"/>
      <c r="G12" s="366"/>
    </row>
    <row r="14" spans="1:9" ht="15" customHeight="1">
      <c r="A14" s="367" t="s">
        <v>264</v>
      </c>
      <c r="B14" s="367"/>
      <c r="C14" s="157">
        <v>45199</v>
      </c>
      <c r="D14" s="158"/>
      <c r="E14" s="158"/>
      <c r="F14" s="158"/>
      <c r="G14" s="158"/>
      <c r="H14" s="158"/>
      <c r="I14"/>
    </row>
    <row r="15" spans="1:9">
      <c r="A15" s="368" t="s">
        <v>364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263" t="s">
        <v>266</v>
      </c>
      <c r="B16" s="263" t="s">
        <v>267</v>
      </c>
      <c r="C16" s="369" t="s">
        <v>268</v>
      </c>
      <c r="D16" s="370"/>
      <c r="E16" s="371"/>
      <c r="F16" s="263" t="s">
        <v>269</v>
      </c>
      <c r="G16" s="264" t="s">
        <v>270</v>
      </c>
      <c r="H16" s="264" t="s">
        <v>271</v>
      </c>
      <c r="I16"/>
    </row>
    <row r="17" spans="1:8">
      <c r="A17" s="159">
        <v>1</v>
      </c>
      <c r="B17" s="260" t="s">
        <v>245</v>
      </c>
      <c r="C17" s="357" t="s">
        <v>273</v>
      </c>
      <c r="D17" s="357"/>
      <c r="E17" s="357"/>
      <c r="F17" s="160" t="s">
        <v>277</v>
      </c>
      <c r="G17" s="161">
        <v>1</v>
      </c>
      <c r="H17" s="162">
        <v>165550.49</v>
      </c>
    </row>
    <row r="18" spans="1:8">
      <c r="A18" s="159">
        <v>2</v>
      </c>
      <c r="B18" s="260" t="s">
        <v>245</v>
      </c>
      <c r="C18" s="357" t="s">
        <v>365</v>
      </c>
      <c r="D18" s="357"/>
      <c r="E18" s="357"/>
      <c r="F18" s="160" t="s">
        <v>277</v>
      </c>
      <c r="G18" s="161">
        <v>1</v>
      </c>
      <c r="H18" s="162">
        <v>4658.4399999999996</v>
      </c>
    </row>
    <row r="19" spans="1:8">
      <c r="A19" s="159">
        <v>3</v>
      </c>
      <c r="B19" s="260" t="s">
        <v>245</v>
      </c>
      <c r="C19" s="357" t="s">
        <v>366</v>
      </c>
      <c r="D19" s="357"/>
      <c r="E19" s="357"/>
      <c r="F19" s="160" t="s">
        <v>277</v>
      </c>
      <c r="G19" s="161">
        <v>1</v>
      </c>
      <c r="H19" s="162">
        <v>81210.539999999994</v>
      </c>
    </row>
    <row r="20" spans="1:8">
      <c r="A20" s="159">
        <v>4</v>
      </c>
      <c r="B20" s="260" t="s">
        <v>245</v>
      </c>
      <c r="C20" s="357" t="s">
        <v>367</v>
      </c>
      <c r="D20" s="357"/>
      <c r="E20" s="357"/>
      <c r="F20" s="160" t="s">
        <v>277</v>
      </c>
      <c r="G20" s="161">
        <v>1</v>
      </c>
      <c r="H20" s="162">
        <v>1161.01</v>
      </c>
    </row>
    <row r="21" spans="1:8">
      <c r="A21" s="159"/>
      <c r="B21" s="260"/>
      <c r="C21" s="358" t="s">
        <v>274</v>
      </c>
      <c r="D21" s="358"/>
      <c r="E21" s="358"/>
      <c r="F21" s="163" t="s">
        <v>277</v>
      </c>
      <c r="G21" s="164">
        <v>1</v>
      </c>
      <c r="H21" s="165">
        <f>0+H17+H18+H19</f>
        <v>251419.46999999997</v>
      </c>
    </row>
    <row r="22" spans="1:8">
      <c r="A22" s="159">
        <v>5</v>
      </c>
      <c r="B22" s="260" t="s">
        <v>227</v>
      </c>
      <c r="C22" s="357" t="s">
        <v>275</v>
      </c>
      <c r="D22" s="357"/>
      <c r="E22" s="357"/>
      <c r="F22" s="160" t="s">
        <v>277</v>
      </c>
      <c r="G22" s="161">
        <v>1</v>
      </c>
      <c r="H22" s="162">
        <v>2756.85</v>
      </c>
    </row>
    <row r="23" spans="1:8">
      <c r="A23" s="159">
        <v>6</v>
      </c>
      <c r="B23" s="260" t="s">
        <v>227</v>
      </c>
      <c r="C23" s="357" t="s">
        <v>273</v>
      </c>
      <c r="D23" s="357"/>
      <c r="E23" s="357"/>
      <c r="F23" s="160" t="s">
        <v>277</v>
      </c>
      <c r="G23" s="161">
        <v>1</v>
      </c>
      <c r="H23" s="162">
        <v>35784.629999999997</v>
      </c>
    </row>
    <row r="24" spans="1:8">
      <c r="A24" s="159">
        <v>7</v>
      </c>
      <c r="B24" s="260" t="s">
        <v>227</v>
      </c>
      <c r="C24" s="357" t="s">
        <v>365</v>
      </c>
      <c r="D24" s="357"/>
      <c r="E24" s="357"/>
      <c r="F24" s="160" t="s">
        <v>277</v>
      </c>
      <c r="G24" s="161">
        <v>1</v>
      </c>
      <c r="H24" s="162">
        <v>4742.38</v>
      </c>
    </row>
    <row r="25" spans="1:8">
      <c r="A25" s="159">
        <v>8</v>
      </c>
      <c r="B25" s="260" t="s">
        <v>227</v>
      </c>
      <c r="C25" s="357" t="s">
        <v>366</v>
      </c>
      <c r="D25" s="357"/>
      <c r="E25" s="357"/>
      <c r="F25" s="160" t="s">
        <v>277</v>
      </c>
      <c r="G25" s="161">
        <v>1</v>
      </c>
      <c r="H25" s="162">
        <v>21855.919999999998</v>
      </c>
    </row>
    <row r="26" spans="1:8">
      <c r="A26" s="159">
        <v>9</v>
      </c>
      <c r="B26" s="260" t="s">
        <v>227</v>
      </c>
      <c r="C26" s="357" t="s">
        <v>367</v>
      </c>
      <c r="D26" s="357"/>
      <c r="E26" s="357"/>
      <c r="F26" s="160" t="s">
        <v>277</v>
      </c>
      <c r="G26" s="161">
        <v>1</v>
      </c>
      <c r="H26" s="162">
        <v>312.66000000000003</v>
      </c>
    </row>
    <row r="27" spans="1:8">
      <c r="A27" s="159"/>
      <c r="B27" s="260"/>
      <c r="C27" s="358" t="s">
        <v>274</v>
      </c>
      <c r="D27" s="358"/>
      <c r="E27" s="358"/>
      <c r="F27" s="163" t="s">
        <v>277</v>
      </c>
      <c r="G27" s="164">
        <v>1</v>
      </c>
      <c r="H27" s="165">
        <f>0+H22+H23+H24+H25</f>
        <v>65139.779999999992</v>
      </c>
    </row>
    <row r="28" spans="1:8">
      <c r="A28" s="159">
        <v>10</v>
      </c>
      <c r="B28" s="260" t="s">
        <v>249</v>
      </c>
      <c r="C28" s="357" t="s">
        <v>273</v>
      </c>
      <c r="D28" s="357"/>
      <c r="E28" s="357"/>
      <c r="F28" s="160" t="s">
        <v>277</v>
      </c>
      <c r="G28" s="161">
        <v>1</v>
      </c>
      <c r="H28" s="162">
        <v>1605.81</v>
      </c>
    </row>
    <row r="29" spans="1:8">
      <c r="A29" s="159">
        <v>11</v>
      </c>
      <c r="B29" s="260" t="s">
        <v>249</v>
      </c>
      <c r="C29" s="357" t="s">
        <v>366</v>
      </c>
      <c r="D29" s="357"/>
      <c r="E29" s="357"/>
      <c r="F29" s="160" t="s">
        <v>277</v>
      </c>
      <c r="G29" s="161">
        <v>1</v>
      </c>
      <c r="H29" s="162">
        <v>941.07</v>
      </c>
    </row>
    <row r="30" spans="1:8">
      <c r="A30" s="159">
        <v>12</v>
      </c>
      <c r="B30" s="260" t="s">
        <v>249</v>
      </c>
      <c r="C30" s="357" t="s">
        <v>367</v>
      </c>
      <c r="D30" s="357"/>
      <c r="E30" s="357"/>
      <c r="F30" s="160" t="s">
        <v>277</v>
      </c>
      <c r="G30" s="161">
        <v>1</v>
      </c>
      <c r="H30" s="162">
        <v>13.45</v>
      </c>
    </row>
    <row r="31" spans="1:8">
      <c r="A31" s="159"/>
      <c r="B31" s="260"/>
      <c r="C31" s="358" t="s">
        <v>274</v>
      </c>
      <c r="D31" s="358"/>
      <c r="E31" s="358"/>
      <c r="F31" s="163" t="s">
        <v>277</v>
      </c>
      <c r="G31" s="164">
        <v>1</v>
      </c>
      <c r="H31" s="165">
        <f>0+H28+H29</f>
        <v>2546.88</v>
      </c>
    </row>
    <row r="32" spans="1:8">
      <c r="C32" s="374"/>
      <c r="D32" s="374"/>
      <c r="E32" s="374"/>
    </row>
    <row r="34" spans="1:8">
      <c r="A34" s="367" t="s">
        <v>219</v>
      </c>
      <c r="B34" s="367"/>
      <c r="C34" s="367"/>
      <c r="D34" s="367"/>
      <c r="E34" s="373" t="s">
        <v>220</v>
      </c>
      <c r="F34" s="373"/>
      <c r="G34" s="373"/>
      <c r="H34" s="373"/>
    </row>
    <row r="35" spans="1:8">
      <c r="E35" s="372" t="s">
        <v>276</v>
      </c>
      <c r="F35" s="372"/>
      <c r="G35" s="372"/>
      <c r="H35" s="372"/>
    </row>
    <row r="38" spans="1:8" ht="30.75" customHeight="1">
      <c r="A38" s="367" t="s">
        <v>414</v>
      </c>
      <c r="B38" s="367"/>
      <c r="C38" s="367"/>
      <c r="D38" s="367"/>
      <c r="E38" s="373" t="s">
        <v>224</v>
      </c>
      <c r="F38" s="373"/>
      <c r="G38" s="373"/>
      <c r="H38" s="373"/>
    </row>
    <row r="39" spans="1:8">
      <c r="E39" s="372" t="s">
        <v>276</v>
      </c>
      <c r="F39" s="372"/>
      <c r="G39" s="372"/>
      <c r="H39" s="372"/>
    </row>
    <row r="40" spans="1:8" ht="31.5" customHeight="1">
      <c r="B40" s="322" t="s">
        <v>426</v>
      </c>
    </row>
  </sheetData>
  <mergeCells count="31">
    <mergeCell ref="E39:H39"/>
    <mergeCell ref="C32:E32"/>
    <mergeCell ref="A34:D34"/>
    <mergeCell ref="E34:H34"/>
    <mergeCell ref="E35:H35"/>
    <mergeCell ref="A38:D38"/>
    <mergeCell ref="E38:H3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0D24-64AB-4EB5-AF5F-EB3AC60D166E}">
  <sheetPr>
    <pageSetUpPr fitToPage="1"/>
  </sheetPr>
  <dimension ref="A2:I40"/>
  <sheetViews>
    <sheetView topLeftCell="A16" workbookViewId="0">
      <selection activeCell="N38" sqref="N38"/>
    </sheetView>
  </sheetViews>
  <sheetFormatPr defaultRowHeight="15"/>
  <cols>
    <col min="1" max="1" width="6.42578125" style="261" customWidth="1"/>
    <col min="2" max="2" width="13.7109375" style="261" customWidth="1"/>
    <col min="3" max="3" width="11.5703125" style="261" customWidth="1"/>
    <col min="4" max="4" width="9.140625" style="261"/>
    <col min="5" max="5" width="7.140625" style="261" customWidth="1"/>
    <col min="6" max="6" width="13.7109375" style="261" customWidth="1"/>
    <col min="7" max="7" width="10" style="261" customWidth="1"/>
    <col min="8" max="8" width="13.5703125" style="261" customWidth="1"/>
    <col min="9" max="9" width="9.140625" style="261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62" t="s">
        <v>324</v>
      </c>
      <c r="B2" s="362"/>
      <c r="C2" s="362"/>
      <c r="D2" s="362"/>
      <c r="E2" s="362"/>
      <c r="F2" s="362"/>
      <c r="G2" s="362"/>
      <c r="H2" s="362"/>
    </row>
    <row r="3" spans="1:9">
      <c r="A3" s="363" t="s">
        <v>259</v>
      </c>
      <c r="B3" s="363"/>
      <c r="C3" s="363"/>
      <c r="D3" s="363"/>
      <c r="E3" s="363"/>
      <c r="F3" s="363"/>
      <c r="G3" s="363"/>
      <c r="H3" s="363"/>
    </row>
    <row r="6" spans="1:9">
      <c r="A6" s="364" t="s">
        <v>260</v>
      </c>
      <c r="B6" s="364"/>
      <c r="C6" s="364"/>
      <c r="D6" s="364"/>
      <c r="E6" s="364"/>
      <c r="F6" s="364"/>
      <c r="G6" s="364"/>
      <c r="H6" s="364"/>
    </row>
    <row r="9" spans="1:9" ht="15" customHeight="1">
      <c r="A9" s="365" t="s">
        <v>363</v>
      </c>
      <c r="B9" s="365"/>
      <c r="C9" s="365"/>
      <c r="D9" s="365"/>
      <c r="E9" s="365"/>
      <c r="F9" s="365"/>
      <c r="G9" s="365"/>
      <c r="H9" s="365"/>
      <c r="I9"/>
    </row>
    <row r="10" spans="1:9">
      <c r="D10" s="156"/>
    </row>
    <row r="11" spans="1:9">
      <c r="C11" s="364" t="s">
        <v>262</v>
      </c>
      <c r="D11" s="364"/>
      <c r="E11" s="364"/>
      <c r="F11" s="364"/>
    </row>
    <row r="12" spans="1:9">
      <c r="B12" s="366" t="s">
        <v>263</v>
      </c>
      <c r="C12" s="366"/>
      <c r="D12" s="366"/>
      <c r="E12" s="366"/>
      <c r="F12" s="366"/>
      <c r="G12" s="366"/>
    </row>
    <row r="14" spans="1:9" ht="15" customHeight="1">
      <c r="A14" s="367" t="s">
        <v>264</v>
      </c>
      <c r="B14" s="367"/>
      <c r="C14" s="157">
        <v>45199</v>
      </c>
      <c r="D14" s="158"/>
      <c r="E14" s="158"/>
      <c r="F14" s="158"/>
      <c r="G14" s="158"/>
      <c r="H14" s="158"/>
      <c r="I14"/>
    </row>
    <row r="15" spans="1:9">
      <c r="A15" s="368" t="s">
        <v>364</v>
      </c>
      <c r="B15" s="368"/>
      <c r="C15" s="368"/>
      <c r="D15" s="368"/>
      <c r="E15" s="368"/>
      <c r="F15" s="368"/>
      <c r="G15" s="368"/>
      <c r="H15" s="368"/>
    </row>
    <row r="16" spans="1:9" ht="27.95" customHeight="1">
      <c r="A16" s="263" t="s">
        <v>266</v>
      </c>
      <c r="B16" s="263" t="s">
        <v>267</v>
      </c>
      <c r="C16" s="369" t="s">
        <v>268</v>
      </c>
      <c r="D16" s="370"/>
      <c r="E16" s="371"/>
      <c r="F16" s="263" t="s">
        <v>269</v>
      </c>
      <c r="G16" s="264" t="s">
        <v>270</v>
      </c>
      <c r="H16" s="264" t="s">
        <v>271</v>
      </c>
      <c r="I16"/>
    </row>
    <row r="17" spans="1:8">
      <c r="A17" s="159">
        <v>1</v>
      </c>
      <c r="B17" s="260" t="s">
        <v>245</v>
      </c>
      <c r="C17" s="357" t="s">
        <v>273</v>
      </c>
      <c r="D17" s="357"/>
      <c r="E17" s="357"/>
      <c r="F17" s="160" t="s">
        <v>17</v>
      </c>
      <c r="G17" s="161" t="s">
        <v>17</v>
      </c>
      <c r="H17" s="162">
        <v>165550.49</v>
      </c>
    </row>
    <row r="18" spans="1:8">
      <c r="A18" s="159">
        <v>2</v>
      </c>
      <c r="B18" s="260" t="s">
        <v>245</v>
      </c>
      <c r="C18" s="357" t="s">
        <v>365</v>
      </c>
      <c r="D18" s="357"/>
      <c r="E18" s="357"/>
      <c r="F18" s="160" t="s">
        <v>17</v>
      </c>
      <c r="G18" s="161" t="s">
        <v>17</v>
      </c>
      <c r="H18" s="162">
        <v>4658.4399999999996</v>
      </c>
    </row>
    <row r="19" spans="1:8">
      <c r="A19" s="159">
        <v>3</v>
      </c>
      <c r="B19" s="260" t="s">
        <v>245</v>
      </c>
      <c r="C19" s="357" t="s">
        <v>366</v>
      </c>
      <c r="D19" s="357"/>
      <c r="E19" s="357"/>
      <c r="F19" s="160" t="s">
        <v>17</v>
      </c>
      <c r="G19" s="161" t="s">
        <v>17</v>
      </c>
      <c r="H19" s="162">
        <v>81210.539999999994</v>
      </c>
    </row>
    <row r="20" spans="1:8">
      <c r="A20" s="159">
        <v>4</v>
      </c>
      <c r="B20" s="260" t="s">
        <v>245</v>
      </c>
      <c r="C20" s="357" t="s">
        <v>367</v>
      </c>
      <c r="D20" s="357"/>
      <c r="E20" s="357"/>
      <c r="F20" s="160" t="s">
        <v>17</v>
      </c>
      <c r="G20" s="161" t="s">
        <v>17</v>
      </c>
      <c r="H20" s="162">
        <v>1161.01</v>
      </c>
    </row>
    <row r="21" spans="1:8">
      <c r="A21" s="159"/>
      <c r="B21" s="260"/>
      <c r="C21" s="358" t="s">
        <v>274</v>
      </c>
      <c r="D21" s="358"/>
      <c r="E21" s="358"/>
      <c r="F21" s="163" t="s">
        <v>17</v>
      </c>
      <c r="G21" s="164" t="s">
        <v>17</v>
      </c>
      <c r="H21" s="165">
        <f>0+H17+H18+H19</f>
        <v>251419.46999999997</v>
      </c>
    </row>
    <row r="22" spans="1:8">
      <c r="A22" s="159">
        <v>5</v>
      </c>
      <c r="B22" s="260" t="s">
        <v>227</v>
      </c>
      <c r="C22" s="357" t="s">
        <v>275</v>
      </c>
      <c r="D22" s="357"/>
      <c r="E22" s="357"/>
      <c r="F22" s="160" t="s">
        <v>17</v>
      </c>
      <c r="G22" s="161" t="s">
        <v>17</v>
      </c>
      <c r="H22" s="162">
        <v>2756.85</v>
      </c>
    </row>
    <row r="23" spans="1:8">
      <c r="A23" s="159">
        <v>6</v>
      </c>
      <c r="B23" s="260" t="s">
        <v>227</v>
      </c>
      <c r="C23" s="357" t="s">
        <v>273</v>
      </c>
      <c r="D23" s="357"/>
      <c r="E23" s="357"/>
      <c r="F23" s="160" t="s">
        <v>17</v>
      </c>
      <c r="G23" s="161" t="s">
        <v>17</v>
      </c>
      <c r="H23" s="162">
        <v>35784.629999999997</v>
      </c>
    </row>
    <row r="24" spans="1:8">
      <c r="A24" s="159">
        <v>7</v>
      </c>
      <c r="B24" s="260" t="s">
        <v>227</v>
      </c>
      <c r="C24" s="357" t="s">
        <v>365</v>
      </c>
      <c r="D24" s="357"/>
      <c r="E24" s="357"/>
      <c r="F24" s="160" t="s">
        <v>17</v>
      </c>
      <c r="G24" s="161" t="s">
        <v>17</v>
      </c>
      <c r="H24" s="162">
        <v>4742.38</v>
      </c>
    </row>
    <row r="25" spans="1:8">
      <c r="A25" s="159">
        <v>8</v>
      </c>
      <c r="B25" s="260" t="s">
        <v>227</v>
      </c>
      <c r="C25" s="357" t="s">
        <v>366</v>
      </c>
      <c r="D25" s="357"/>
      <c r="E25" s="357"/>
      <c r="F25" s="160" t="s">
        <v>17</v>
      </c>
      <c r="G25" s="161" t="s">
        <v>17</v>
      </c>
      <c r="H25" s="162">
        <v>21855.919999999998</v>
      </c>
    </row>
    <row r="26" spans="1:8">
      <c r="A26" s="159">
        <v>9</v>
      </c>
      <c r="B26" s="260" t="s">
        <v>227</v>
      </c>
      <c r="C26" s="357" t="s">
        <v>367</v>
      </c>
      <c r="D26" s="357"/>
      <c r="E26" s="357"/>
      <c r="F26" s="160" t="s">
        <v>17</v>
      </c>
      <c r="G26" s="161" t="s">
        <v>17</v>
      </c>
      <c r="H26" s="162">
        <v>312.66000000000003</v>
      </c>
    </row>
    <row r="27" spans="1:8">
      <c r="A27" s="159"/>
      <c r="B27" s="260"/>
      <c r="C27" s="358" t="s">
        <v>274</v>
      </c>
      <c r="D27" s="358"/>
      <c r="E27" s="358"/>
      <c r="F27" s="163" t="s">
        <v>17</v>
      </c>
      <c r="G27" s="164" t="s">
        <v>17</v>
      </c>
      <c r="H27" s="165">
        <f>0+H22+H23+H24+H25</f>
        <v>65139.779999999992</v>
      </c>
    </row>
    <row r="28" spans="1:8">
      <c r="A28" s="159">
        <v>10</v>
      </c>
      <c r="B28" s="260" t="s">
        <v>249</v>
      </c>
      <c r="C28" s="357" t="s">
        <v>273</v>
      </c>
      <c r="D28" s="357"/>
      <c r="E28" s="357"/>
      <c r="F28" s="160" t="s">
        <v>17</v>
      </c>
      <c r="G28" s="161" t="s">
        <v>17</v>
      </c>
      <c r="H28" s="162">
        <v>1605.81</v>
      </c>
    </row>
    <row r="29" spans="1:8">
      <c r="A29" s="159">
        <v>11</v>
      </c>
      <c r="B29" s="260" t="s">
        <v>249</v>
      </c>
      <c r="C29" s="357" t="s">
        <v>366</v>
      </c>
      <c r="D29" s="357"/>
      <c r="E29" s="357"/>
      <c r="F29" s="160" t="s">
        <v>17</v>
      </c>
      <c r="G29" s="161" t="s">
        <v>17</v>
      </c>
      <c r="H29" s="162">
        <v>941.07</v>
      </c>
    </row>
    <row r="30" spans="1:8">
      <c r="A30" s="159">
        <v>12</v>
      </c>
      <c r="B30" s="260" t="s">
        <v>249</v>
      </c>
      <c r="C30" s="357" t="s">
        <v>367</v>
      </c>
      <c r="D30" s="357"/>
      <c r="E30" s="357"/>
      <c r="F30" s="160" t="s">
        <v>17</v>
      </c>
      <c r="G30" s="161" t="s">
        <v>17</v>
      </c>
      <c r="H30" s="162">
        <v>13.45</v>
      </c>
    </row>
    <row r="31" spans="1:8">
      <c r="A31" s="159"/>
      <c r="B31" s="260"/>
      <c r="C31" s="358" t="s">
        <v>274</v>
      </c>
      <c r="D31" s="358"/>
      <c r="E31" s="358"/>
      <c r="F31" s="163" t="s">
        <v>17</v>
      </c>
      <c r="G31" s="164" t="s">
        <v>17</v>
      </c>
      <c r="H31" s="165">
        <f>0+H28+H29</f>
        <v>2546.88</v>
      </c>
    </row>
    <row r="32" spans="1:8">
      <c r="C32" s="374"/>
      <c r="D32" s="374"/>
      <c r="E32" s="374"/>
    </row>
    <row r="34" spans="1:8">
      <c r="A34" s="367" t="s">
        <v>219</v>
      </c>
      <c r="B34" s="367"/>
      <c r="C34" s="367"/>
      <c r="D34" s="367"/>
      <c r="E34" s="373" t="s">
        <v>220</v>
      </c>
      <c r="F34" s="373"/>
      <c r="G34" s="373"/>
      <c r="H34" s="373"/>
    </row>
    <row r="35" spans="1:8">
      <c r="E35" s="372" t="s">
        <v>276</v>
      </c>
      <c r="F35" s="372"/>
      <c r="G35" s="372"/>
      <c r="H35" s="372"/>
    </row>
    <row r="37" spans="1:8" ht="6" customHeight="1"/>
    <row r="38" spans="1:8" ht="30.75" customHeight="1">
      <c r="A38" s="367" t="s">
        <v>414</v>
      </c>
      <c r="B38" s="367"/>
      <c r="C38" s="367"/>
      <c r="D38" s="367"/>
      <c r="E38" s="373" t="s">
        <v>224</v>
      </c>
      <c r="F38" s="373"/>
      <c r="G38" s="373"/>
      <c r="H38" s="373"/>
    </row>
    <row r="39" spans="1:8">
      <c r="E39" s="372" t="s">
        <v>276</v>
      </c>
      <c r="F39" s="372"/>
      <c r="G39" s="372"/>
      <c r="H39" s="372"/>
    </row>
    <row r="40" spans="1:8" ht="33.75" customHeight="1">
      <c r="B40" s="322" t="s">
        <v>426</v>
      </c>
    </row>
  </sheetData>
  <mergeCells count="31">
    <mergeCell ref="E39:H39"/>
    <mergeCell ref="C32:E32"/>
    <mergeCell ref="A34:D34"/>
    <mergeCell ref="E34:H34"/>
    <mergeCell ref="E35:H35"/>
    <mergeCell ref="A38:D38"/>
    <mergeCell ref="E38:H3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A2:H2"/>
    <mergeCell ref="A3:H3"/>
    <mergeCell ref="A6:H6"/>
    <mergeCell ref="A9:H9"/>
    <mergeCell ref="C11:F11"/>
    <mergeCell ref="B12:G12"/>
    <mergeCell ref="A14:B14"/>
    <mergeCell ref="A15:H15"/>
    <mergeCell ref="C16:E16"/>
    <mergeCell ref="C17:E17"/>
    <mergeCell ref="C18:E18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F7C6C-23BD-48D1-BE85-83A3B7A09F67}">
  <dimension ref="A1:S376"/>
  <sheetViews>
    <sheetView topLeftCell="A145" zoomScaleNormal="100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229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/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/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>
      <c r="A27" s="355" t="s">
        <v>17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/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/>
      <c r="J29" s="43"/>
      <c r="K29" s="32"/>
      <c r="L29" s="32"/>
      <c r="M29" s="30"/>
    </row>
    <row r="30" spans="1:13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797230</v>
      </c>
      <c r="J34" s="115">
        <f>SUM(J35+J46+J65+J86+J93+J113+J139+J158+J168)</f>
        <v>545660</v>
      </c>
      <c r="K34" s="116">
        <f>SUM(K35+K46+K65+K86+K93+K113+K139+K158+K168)</f>
        <v>527411.11</v>
      </c>
      <c r="L34" s="115">
        <f>SUM(L35+L46+L65+L86+L93+L113+L139+L158+L168)</f>
        <v>527411.11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622100</v>
      </c>
      <c r="J35" s="115">
        <f>SUM(J36+J42)</f>
        <v>414700</v>
      </c>
      <c r="K35" s="117">
        <f>SUM(K36+K42)</f>
        <v>414700</v>
      </c>
      <c r="L35" s="118">
        <f>SUM(L36+L42)</f>
        <v>414700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612900</v>
      </c>
      <c r="J36" s="115">
        <f>SUM(J37)</f>
        <v>408600</v>
      </c>
      <c r="K36" s="116">
        <f>SUM(K37)</f>
        <v>408600</v>
      </c>
      <c r="L36" s="115">
        <f>SUM(L37)</f>
        <v>408600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612900</v>
      </c>
      <c r="J37" s="115">
        <f t="shared" ref="J37:L38" si="0">SUM(J38)</f>
        <v>408600</v>
      </c>
      <c r="K37" s="115">
        <f t="shared" si="0"/>
        <v>408600</v>
      </c>
      <c r="L37" s="115">
        <f t="shared" si="0"/>
        <v>408600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612900</v>
      </c>
      <c r="J38" s="116">
        <f t="shared" si="0"/>
        <v>408600</v>
      </c>
      <c r="K38" s="116">
        <f t="shared" si="0"/>
        <v>408600</v>
      </c>
      <c r="L38" s="116">
        <f t="shared" si="0"/>
        <v>408600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612900</v>
      </c>
      <c r="J39" s="250">
        <v>408600</v>
      </c>
      <c r="K39" s="250">
        <v>408600</v>
      </c>
      <c r="L39" s="250">
        <v>408600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9200</v>
      </c>
      <c r="J42" s="115">
        <f t="shared" si="1"/>
        <v>6100</v>
      </c>
      <c r="K42" s="116">
        <f t="shared" si="1"/>
        <v>6100</v>
      </c>
      <c r="L42" s="115">
        <f t="shared" si="1"/>
        <v>6100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9200</v>
      </c>
      <c r="J43" s="115">
        <f t="shared" si="1"/>
        <v>6100</v>
      </c>
      <c r="K43" s="115">
        <f t="shared" si="1"/>
        <v>6100</v>
      </c>
      <c r="L43" s="115">
        <f t="shared" si="1"/>
        <v>6100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9200</v>
      </c>
      <c r="J44" s="115">
        <f t="shared" si="1"/>
        <v>6100</v>
      </c>
      <c r="K44" s="115">
        <f t="shared" si="1"/>
        <v>6100</v>
      </c>
      <c r="L44" s="115">
        <f t="shared" si="1"/>
        <v>6100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9200</v>
      </c>
      <c r="J45" s="120">
        <v>6100</v>
      </c>
      <c r="K45" s="120">
        <v>6100</v>
      </c>
      <c r="L45" s="120">
        <v>6100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140459</v>
      </c>
      <c r="J46" s="123">
        <f t="shared" si="2"/>
        <v>96889</v>
      </c>
      <c r="K46" s="122">
        <f t="shared" si="2"/>
        <v>78770.39</v>
      </c>
      <c r="L46" s="122">
        <f t="shared" si="2"/>
        <v>78770.39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140459</v>
      </c>
      <c r="J47" s="116">
        <f t="shared" si="2"/>
        <v>96889</v>
      </c>
      <c r="K47" s="115">
        <f t="shared" si="2"/>
        <v>78770.39</v>
      </c>
      <c r="L47" s="116">
        <f t="shared" si="2"/>
        <v>78770.39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140459</v>
      </c>
      <c r="J48" s="116">
        <f t="shared" si="2"/>
        <v>96889</v>
      </c>
      <c r="K48" s="118">
        <f t="shared" si="2"/>
        <v>78770.39</v>
      </c>
      <c r="L48" s="118">
        <f t="shared" si="2"/>
        <v>78770.39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140459</v>
      </c>
      <c r="J49" s="124">
        <f>SUM(J50:J64)</f>
        <v>96889</v>
      </c>
      <c r="K49" s="125">
        <f>SUM(K50:K64)</f>
        <v>78770.39</v>
      </c>
      <c r="L49" s="125">
        <f>SUM(L50:L64)</f>
        <v>78770.39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1300</v>
      </c>
      <c r="J51" s="120">
        <v>900</v>
      </c>
      <c r="K51" s="120">
        <v>336.3</v>
      </c>
      <c r="L51" s="120">
        <v>336.3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250">
        <v>3400</v>
      </c>
      <c r="J52" s="250">
        <v>2500</v>
      </c>
      <c r="K52" s="250">
        <v>1125.43</v>
      </c>
      <c r="L52" s="250">
        <v>1125.43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250">
        <v>7700</v>
      </c>
      <c r="J53" s="250">
        <v>5700</v>
      </c>
      <c r="K53" s="250">
        <v>3683.03</v>
      </c>
      <c r="L53" s="250">
        <v>3683.03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250">
        <v>0</v>
      </c>
      <c r="J54" s="250">
        <v>0</v>
      </c>
      <c r="K54" s="250">
        <v>0</v>
      </c>
      <c r="L54" s="25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251">
        <v>600</v>
      </c>
      <c r="J55" s="250">
        <v>500</v>
      </c>
      <c r="K55" s="250">
        <v>466.73</v>
      </c>
      <c r="L55" s="25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252">
        <v>0</v>
      </c>
      <c r="J56" s="250">
        <v>0</v>
      </c>
      <c r="K56" s="250">
        <v>0</v>
      </c>
      <c r="L56" s="25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251">
        <v>0</v>
      </c>
      <c r="J57" s="251">
        <v>0</v>
      </c>
      <c r="K57" s="251">
        <v>0</v>
      </c>
      <c r="L57" s="25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251">
        <v>30820</v>
      </c>
      <c r="J58" s="250">
        <v>18910</v>
      </c>
      <c r="K58" s="250">
        <v>10874.89</v>
      </c>
      <c r="L58" s="250">
        <v>10874.89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251">
        <v>1600</v>
      </c>
      <c r="J59" s="250">
        <v>1500</v>
      </c>
      <c r="K59" s="250">
        <v>1087</v>
      </c>
      <c r="L59" s="250">
        <v>1087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251">
        <v>0</v>
      </c>
      <c r="J60" s="251">
        <v>0</v>
      </c>
      <c r="K60" s="251">
        <v>0</v>
      </c>
      <c r="L60" s="25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251">
        <v>51000</v>
      </c>
      <c r="J61" s="250">
        <v>32900</v>
      </c>
      <c r="K61" s="250">
        <v>32205.81</v>
      </c>
      <c r="L61" s="250">
        <v>32205.81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251">
        <v>6300</v>
      </c>
      <c r="J62" s="250">
        <v>4700</v>
      </c>
      <c r="K62" s="250">
        <v>3195.56</v>
      </c>
      <c r="L62" s="250">
        <v>3195.56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251">
        <v>800</v>
      </c>
      <c r="J63" s="250">
        <v>600</v>
      </c>
      <c r="K63" s="250">
        <v>211.76</v>
      </c>
      <c r="L63" s="25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251">
        <v>36939</v>
      </c>
      <c r="J64" s="250">
        <v>28679</v>
      </c>
      <c r="K64" s="250">
        <v>25583.88</v>
      </c>
      <c r="L64" s="250">
        <v>25583.88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34671</v>
      </c>
      <c r="J139" s="127">
        <f>SUM(J140+J145+J153)</f>
        <v>34071</v>
      </c>
      <c r="K139" s="116">
        <f>SUM(K140+K145+K153)</f>
        <v>33940.720000000001</v>
      </c>
      <c r="L139" s="115">
        <f>SUM(L140+L145+L153)</f>
        <v>33940.720000000001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25971</v>
      </c>
      <c r="J153" s="127">
        <f t="shared" si="15"/>
        <v>25371</v>
      </c>
      <c r="K153" s="116">
        <f t="shared" si="15"/>
        <v>25371</v>
      </c>
      <c r="L153" s="115">
        <f t="shared" si="15"/>
        <v>25371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25971</v>
      </c>
      <c r="J154" s="133">
        <f t="shared" si="15"/>
        <v>25371</v>
      </c>
      <c r="K154" s="125">
        <f t="shared" si="15"/>
        <v>25371</v>
      </c>
      <c r="L154" s="124">
        <f t="shared" si="15"/>
        <v>25371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25971</v>
      </c>
      <c r="J155" s="127">
        <f>SUM(J156:J157)</f>
        <v>25371</v>
      </c>
      <c r="K155" s="116">
        <f>SUM(K156:K157)</f>
        <v>25371</v>
      </c>
      <c r="L155" s="115">
        <f>SUM(L156:L157)</f>
        <v>25371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253">
        <v>25971</v>
      </c>
      <c r="J156" s="253">
        <v>25371</v>
      </c>
      <c r="K156" s="253">
        <v>25371</v>
      </c>
      <c r="L156" s="253">
        <v>25371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8.5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112950</v>
      </c>
      <c r="J184" s="127">
        <f>SUM(J185+J238+J303)</f>
        <v>111750</v>
      </c>
      <c r="K184" s="116">
        <f>SUM(K185+K238+K303)</f>
        <v>6748</v>
      </c>
      <c r="L184" s="115">
        <f>SUM(L185+L238+L303)</f>
        <v>6748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112950</v>
      </c>
      <c r="J185" s="122">
        <f>SUM(J186+J209+J216+J228+J232)</f>
        <v>111750</v>
      </c>
      <c r="K185" s="122">
        <f>SUM(K186+K209+K216+K228+K232)</f>
        <v>6748</v>
      </c>
      <c r="L185" s="122">
        <f>SUM(L186+L209+L216+L228+L232)</f>
        <v>6748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112950</v>
      </c>
      <c r="J186" s="127">
        <f>SUM(J187+J190+J195+J201+J206)</f>
        <v>111750</v>
      </c>
      <c r="K186" s="116">
        <f>SUM(K187+K190+K195+K201+K206)</f>
        <v>6748</v>
      </c>
      <c r="L186" s="115">
        <f>SUM(L187+L190+L195+L201+L206)</f>
        <v>6748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105000</v>
      </c>
      <c r="J190" s="128">
        <f>J191</f>
        <v>105000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105000</v>
      </c>
      <c r="J191" s="127">
        <f>SUM(J192:J194)</f>
        <v>105000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105000</v>
      </c>
      <c r="J194" s="119">
        <v>105000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6200</v>
      </c>
      <c r="J195" s="127">
        <f>J196</f>
        <v>5000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6200</v>
      </c>
      <c r="J196" s="115">
        <f>SUM(J197:J200)</f>
        <v>5000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1200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5000</v>
      </c>
      <c r="J200" s="141">
        <v>5000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1750</v>
      </c>
      <c r="J206" s="127">
        <f t="shared" si="19"/>
        <v>1750</v>
      </c>
      <c r="K206" s="116">
        <f t="shared" si="19"/>
        <v>1750</v>
      </c>
      <c r="L206" s="115">
        <f t="shared" si="19"/>
        <v>1750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1750</v>
      </c>
      <c r="J207" s="116">
        <f t="shared" si="19"/>
        <v>1750</v>
      </c>
      <c r="K207" s="116">
        <f t="shared" si="19"/>
        <v>1750</v>
      </c>
      <c r="L207" s="116">
        <f t="shared" si="19"/>
        <v>1750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1750</v>
      </c>
      <c r="J208" s="121">
        <v>1750</v>
      </c>
      <c r="K208" s="121">
        <v>1750</v>
      </c>
      <c r="L208" s="121">
        <v>1750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910180</v>
      </c>
      <c r="J368" s="130">
        <f>SUM(J34+J184)</f>
        <v>657410</v>
      </c>
      <c r="K368" s="130">
        <f>SUM(K34+K184)</f>
        <v>534159.11</v>
      </c>
      <c r="L368" s="130">
        <f>SUM(L34+L184)</f>
        <v>534159.11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0E01-E678-4118-95E1-47FC2395D70E}">
  <sheetPr>
    <pageSetUpPr fitToPage="1"/>
  </sheetPr>
  <dimension ref="A1:L100"/>
  <sheetViews>
    <sheetView topLeftCell="A27" workbookViewId="0">
      <selection activeCell="C100" sqref="C100"/>
    </sheetView>
  </sheetViews>
  <sheetFormatPr defaultRowHeight="15"/>
  <cols>
    <col min="1" max="2" width="1.85546875" style="319" customWidth="1"/>
    <col min="3" max="3" width="1.5703125" style="319" customWidth="1"/>
    <col min="4" max="4" width="2.28515625" style="319" customWidth="1"/>
    <col min="5" max="5" width="2" style="319" customWidth="1"/>
    <col min="6" max="6" width="2.42578125" style="319" customWidth="1"/>
    <col min="7" max="7" width="35.85546875" style="320" customWidth="1"/>
    <col min="8" max="8" width="3.42578125" style="275" customWidth="1"/>
    <col min="9" max="10" width="10.7109375" style="320" customWidth="1"/>
    <col min="11" max="11" width="13.28515625" style="320" customWidth="1"/>
    <col min="12" max="12" width="9.140625" style="273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270"/>
      <c r="B1" s="270"/>
      <c r="C1" s="270"/>
      <c r="D1" s="270"/>
      <c r="E1" s="270"/>
      <c r="F1" s="270"/>
      <c r="G1" s="270"/>
      <c r="H1" s="271" t="s">
        <v>279</v>
      </c>
      <c r="I1" s="272"/>
      <c r="J1" s="273"/>
      <c r="K1" s="270"/>
    </row>
    <row r="2" spans="1:11">
      <c r="A2" s="270"/>
      <c r="B2" s="270"/>
      <c r="C2" s="270"/>
      <c r="D2" s="270"/>
      <c r="E2" s="270"/>
      <c r="F2" s="270"/>
      <c r="G2" s="270"/>
      <c r="H2" s="271" t="s">
        <v>280</v>
      </c>
      <c r="I2" s="272"/>
      <c r="J2" s="273"/>
      <c r="K2" s="270"/>
    </row>
    <row r="3" spans="1:11" ht="15" customHeight="1">
      <c r="A3" s="270"/>
      <c r="B3" s="270"/>
      <c r="C3" s="270"/>
      <c r="D3" s="270"/>
      <c r="E3" s="270"/>
      <c r="F3" s="270"/>
      <c r="G3" s="270"/>
      <c r="H3" s="271" t="s">
        <v>281</v>
      </c>
      <c r="I3" s="272"/>
      <c r="J3" s="274"/>
      <c r="K3" s="270"/>
    </row>
    <row r="4" spans="1:11" ht="6" customHeight="1">
      <c r="A4" s="270"/>
      <c r="B4" s="270"/>
      <c r="C4" s="270"/>
      <c r="D4" s="270"/>
      <c r="E4" s="270"/>
      <c r="F4" s="270"/>
      <c r="G4" s="270"/>
      <c r="I4" s="273"/>
      <c r="J4" s="274"/>
      <c r="K4" s="270"/>
    </row>
    <row r="5" spans="1:11">
      <c r="A5" s="377" t="s">
        <v>282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</row>
    <row r="6" spans="1:11" ht="30" customHeight="1">
      <c r="A6" s="375" t="s">
        <v>420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1">
      <c r="A7" s="376" t="s">
        <v>6</v>
      </c>
      <c r="B7" s="376"/>
      <c r="C7" s="376"/>
      <c r="D7" s="376"/>
      <c r="E7" s="376"/>
      <c r="F7" s="376"/>
      <c r="G7" s="376"/>
      <c r="H7" s="376"/>
      <c r="I7" s="376"/>
      <c r="J7" s="376"/>
      <c r="K7" s="376"/>
    </row>
    <row r="8" spans="1:11" ht="6.95" customHeight="1">
      <c r="A8" s="276"/>
      <c r="B8" s="276"/>
      <c r="C8" s="276"/>
      <c r="D8" s="276"/>
      <c r="E8" s="276"/>
      <c r="F8" s="259"/>
      <c r="G8" s="378"/>
      <c r="H8" s="378"/>
      <c r="I8" s="376"/>
      <c r="J8" s="376"/>
      <c r="K8" s="376"/>
    </row>
    <row r="9" spans="1:11" ht="15" customHeight="1">
      <c r="A9" s="379" t="s">
        <v>283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</row>
    <row r="10" spans="1:11" ht="6.95" customHeight="1">
      <c r="A10" s="277"/>
      <c r="B10" s="278"/>
      <c r="C10" s="278"/>
      <c r="D10" s="278"/>
      <c r="E10" s="278"/>
      <c r="F10" s="278"/>
      <c r="G10" s="278"/>
      <c r="H10" s="278"/>
      <c r="I10" s="278"/>
      <c r="J10" s="278"/>
      <c r="K10" s="278"/>
    </row>
    <row r="11" spans="1:11">
      <c r="A11" s="375" t="s">
        <v>421</v>
      </c>
      <c r="B11" s="376"/>
      <c r="C11" s="376"/>
      <c r="D11" s="376"/>
      <c r="E11" s="376"/>
      <c r="F11" s="376"/>
      <c r="G11" s="376"/>
      <c r="H11" s="376"/>
      <c r="I11" s="376"/>
      <c r="J11" s="376"/>
      <c r="K11" s="376"/>
    </row>
    <row r="12" spans="1:11">
      <c r="A12" s="376" t="s">
        <v>416</v>
      </c>
      <c r="B12" s="376"/>
      <c r="C12" s="376"/>
      <c r="D12" s="376"/>
      <c r="E12" s="376"/>
      <c r="F12" s="376"/>
      <c r="G12" s="376"/>
      <c r="H12" s="376"/>
      <c r="I12" s="376"/>
      <c r="J12" s="376"/>
      <c r="K12" s="376"/>
    </row>
    <row r="13" spans="1:11">
      <c r="A13" s="376" t="s">
        <v>422</v>
      </c>
      <c r="B13" s="376"/>
      <c r="C13" s="376"/>
      <c r="D13" s="376"/>
      <c r="E13" s="376"/>
      <c r="F13" s="376"/>
      <c r="G13" s="376"/>
      <c r="H13" s="376"/>
      <c r="I13" s="376"/>
      <c r="J13" s="376"/>
      <c r="K13" s="376"/>
    </row>
    <row r="14" spans="1:11" ht="11.1" customHeight="1">
      <c r="A14" s="277"/>
      <c r="B14" s="278"/>
      <c r="C14" s="278"/>
      <c r="D14" s="278"/>
      <c r="E14" s="278"/>
      <c r="F14" s="278"/>
      <c r="G14" s="259"/>
      <c r="H14" s="259"/>
      <c r="I14" s="259"/>
      <c r="J14" s="259"/>
      <c r="K14" s="259"/>
    </row>
    <row r="15" spans="1:11">
      <c r="A15" s="375" t="s">
        <v>9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</row>
    <row r="16" spans="1:11" ht="15" hidden="1" customHeight="1">
      <c r="A16" s="376" t="s">
        <v>423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</row>
    <row r="17" spans="1:11" hidden="1">
      <c r="A17" s="262"/>
      <c r="B17" s="259"/>
      <c r="C17" s="259"/>
      <c r="D17" s="259"/>
      <c r="E17" s="259"/>
      <c r="F17" s="259"/>
      <c r="G17" s="259" t="s">
        <v>284</v>
      </c>
      <c r="H17" s="259"/>
      <c r="I17" s="270"/>
      <c r="J17" s="270"/>
      <c r="K17" s="279"/>
    </row>
    <row r="18" spans="1:11" ht="9" customHeight="1">
      <c r="A18" s="376"/>
      <c r="B18" s="376"/>
      <c r="C18" s="376"/>
      <c r="D18" s="376"/>
      <c r="E18" s="376"/>
      <c r="F18" s="376"/>
      <c r="G18" s="376"/>
      <c r="H18" s="376"/>
      <c r="I18" s="376"/>
      <c r="J18" s="376"/>
      <c r="K18" s="376"/>
    </row>
    <row r="19" spans="1:11">
      <c r="A19" s="262"/>
      <c r="B19" s="259"/>
      <c r="C19" s="259"/>
      <c r="D19" s="259"/>
      <c r="E19" s="259"/>
      <c r="F19" s="259"/>
      <c r="G19" s="259"/>
      <c r="H19" s="259"/>
      <c r="I19" s="280"/>
      <c r="J19" s="281"/>
      <c r="K19" s="282" t="s">
        <v>12</v>
      </c>
    </row>
    <row r="20" spans="1:11">
      <c r="A20" s="262"/>
      <c r="B20" s="259"/>
      <c r="C20" s="259"/>
      <c r="D20" s="259"/>
      <c r="E20" s="259"/>
      <c r="F20" s="259"/>
      <c r="G20" s="259"/>
      <c r="H20" s="259"/>
      <c r="I20" s="283"/>
      <c r="J20" s="283" t="s">
        <v>285</v>
      </c>
      <c r="K20" s="284"/>
    </row>
    <row r="21" spans="1:11">
      <c r="A21" s="262"/>
      <c r="B21" s="259"/>
      <c r="C21" s="259"/>
      <c r="D21" s="259"/>
      <c r="E21" s="259"/>
      <c r="F21" s="259"/>
      <c r="G21" s="259"/>
      <c r="H21" s="259"/>
      <c r="I21" s="283"/>
      <c r="J21" s="283" t="s">
        <v>14</v>
      </c>
      <c r="K21" s="284"/>
    </row>
    <row r="22" spans="1:11">
      <c r="A22" s="262"/>
      <c r="B22" s="259"/>
      <c r="C22" s="259"/>
      <c r="D22" s="259"/>
      <c r="E22" s="259"/>
      <c r="F22" s="259"/>
      <c r="G22" s="259"/>
      <c r="H22" s="259"/>
      <c r="I22" s="285"/>
      <c r="J22" s="283" t="s">
        <v>15</v>
      </c>
      <c r="K22" s="284" t="s">
        <v>16</v>
      </c>
    </row>
    <row r="23" spans="1:11" ht="8.1" customHeight="1">
      <c r="A23" s="276"/>
      <c r="B23" s="276"/>
      <c r="C23" s="276"/>
      <c r="D23" s="276"/>
      <c r="E23" s="276"/>
      <c r="F23" s="276"/>
      <c r="G23" s="259"/>
      <c r="H23" s="259"/>
      <c r="I23" s="286"/>
      <c r="J23" s="286"/>
      <c r="K23" s="287"/>
    </row>
    <row r="24" spans="1:11">
      <c r="A24" s="276"/>
      <c r="B24" s="276"/>
      <c r="C24" s="276"/>
      <c r="D24" s="276"/>
      <c r="E24" s="276"/>
      <c r="F24" s="276"/>
      <c r="G24" s="288"/>
      <c r="H24" s="259"/>
      <c r="I24" s="286"/>
      <c r="J24" s="286"/>
      <c r="K24" s="285" t="s">
        <v>286</v>
      </c>
    </row>
    <row r="25" spans="1:11" ht="15" customHeight="1">
      <c r="A25" s="387" t="s">
        <v>22</v>
      </c>
      <c r="B25" s="390"/>
      <c r="C25" s="390"/>
      <c r="D25" s="390"/>
      <c r="E25" s="390"/>
      <c r="F25" s="390"/>
      <c r="G25" s="387" t="s">
        <v>23</v>
      </c>
      <c r="H25" s="387" t="s">
        <v>287</v>
      </c>
      <c r="I25" s="391" t="s">
        <v>288</v>
      </c>
      <c r="J25" s="392"/>
      <c r="K25" s="392"/>
    </row>
    <row r="26" spans="1:11">
      <c r="A26" s="390"/>
      <c r="B26" s="390"/>
      <c r="C26" s="390"/>
      <c r="D26" s="390"/>
      <c r="E26" s="390"/>
      <c r="F26" s="390"/>
      <c r="G26" s="387"/>
      <c r="H26" s="387"/>
      <c r="I26" s="393" t="s">
        <v>289</v>
      </c>
      <c r="J26" s="393"/>
      <c r="K26" s="394"/>
    </row>
    <row r="27" spans="1:11" ht="24.95" customHeight="1">
      <c r="A27" s="390"/>
      <c r="B27" s="390"/>
      <c r="C27" s="390"/>
      <c r="D27" s="390"/>
      <c r="E27" s="390"/>
      <c r="F27" s="390"/>
      <c r="G27" s="387"/>
      <c r="H27" s="387"/>
      <c r="I27" s="387" t="s">
        <v>290</v>
      </c>
      <c r="J27" s="387" t="s">
        <v>291</v>
      </c>
      <c r="K27" s="388"/>
    </row>
    <row r="28" spans="1:11" ht="36" customHeight="1">
      <c r="A28" s="390"/>
      <c r="B28" s="390"/>
      <c r="C28" s="390"/>
      <c r="D28" s="390"/>
      <c r="E28" s="390"/>
      <c r="F28" s="390"/>
      <c r="G28" s="387"/>
      <c r="H28" s="387"/>
      <c r="I28" s="387"/>
      <c r="J28" s="289" t="s">
        <v>292</v>
      </c>
      <c r="K28" s="289" t="s">
        <v>293</v>
      </c>
    </row>
    <row r="29" spans="1:11">
      <c r="A29" s="389">
        <v>1</v>
      </c>
      <c r="B29" s="389"/>
      <c r="C29" s="389"/>
      <c r="D29" s="389"/>
      <c r="E29" s="389"/>
      <c r="F29" s="389"/>
      <c r="G29" s="290">
        <v>2</v>
      </c>
      <c r="H29" s="290">
        <v>3</v>
      </c>
      <c r="I29" s="290">
        <v>4</v>
      </c>
      <c r="J29" s="290">
        <v>5</v>
      </c>
      <c r="K29" s="290">
        <v>6</v>
      </c>
    </row>
    <row r="30" spans="1:11">
      <c r="A30" s="291">
        <v>2</v>
      </c>
      <c r="B30" s="291"/>
      <c r="C30" s="292"/>
      <c r="D30" s="292"/>
      <c r="E30" s="292"/>
      <c r="F30" s="292"/>
      <c r="G30" s="293" t="s">
        <v>294</v>
      </c>
      <c r="H30" s="294">
        <v>1</v>
      </c>
      <c r="I30" s="295">
        <f>I31+I37+I39+I42+I47+I59+I66+I75+I81</f>
        <v>7127.48</v>
      </c>
      <c r="J30" s="295">
        <f>J31+J37+J39+J42+J47+J59+J66+J75+J81</f>
        <v>211235.09000000003</v>
      </c>
      <c r="K30" s="295">
        <f>K31+K37+K39+K42+K47+K59+K66+K75+K81</f>
        <v>0</v>
      </c>
    </row>
    <row r="31" spans="1:11">
      <c r="A31" s="291">
        <v>2</v>
      </c>
      <c r="B31" s="291">
        <v>1</v>
      </c>
      <c r="C31" s="291"/>
      <c r="D31" s="291"/>
      <c r="E31" s="291"/>
      <c r="F31" s="291"/>
      <c r="G31" s="296" t="s">
        <v>34</v>
      </c>
      <c r="H31" s="294">
        <v>2</v>
      </c>
      <c r="I31" s="295">
        <f>I32+I36</f>
        <v>50.5</v>
      </c>
      <c r="J31" s="295">
        <f>J32+J36</f>
        <v>201047.42</v>
      </c>
      <c r="K31" s="295">
        <f>K32+K36</f>
        <v>0</v>
      </c>
    </row>
    <row r="32" spans="1:11">
      <c r="A32" s="292">
        <v>2</v>
      </c>
      <c r="B32" s="292">
        <v>1</v>
      </c>
      <c r="C32" s="292">
        <v>1</v>
      </c>
      <c r="D32" s="292"/>
      <c r="E32" s="292"/>
      <c r="F32" s="292"/>
      <c r="G32" s="297" t="s">
        <v>295</v>
      </c>
      <c r="H32" s="290">
        <v>3</v>
      </c>
      <c r="I32" s="298">
        <f>I33+I35</f>
        <v>50.5</v>
      </c>
      <c r="J32" s="298">
        <f>J33+J35</f>
        <v>197951.01</v>
      </c>
      <c r="K32" s="298">
        <f>K33+K35</f>
        <v>0</v>
      </c>
    </row>
    <row r="33" spans="1:11">
      <c r="A33" s="292">
        <v>2</v>
      </c>
      <c r="B33" s="292">
        <v>1</v>
      </c>
      <c r="C33" s="292">
        <v>1</v>
      </c>
      <c r="D33" s="292">
        <v>1</v>
      </c>
      <c r="E33" s="292">
        <v>1</v>
      </c>
      <c r="F33" s="292">
        <v>1</v>
      </c>
      <c r="G33" s="297" t="s">
        <v>296</v>
      </c>
      <c r="H33" s="290">
        <v>4</v>
      </c>
      <c r="I33" s="298">
        <v>50.5</v>
      </c>
      <c r="J33" s="298">
        <v>197951.01</v>
      </c>
      <c r="K33" s="298"/>
    </row>
    <row r="34" spans="1:11">
      <c r="A34" s="292"/>
      <c r="B34" s="292"/>
      <c r="C34" s="292"/>
      <c r="D34" s="292"/>
      <c r="E34" s="292"/>
      <c r="F34" s="292"/>
      <c r="G34" s="297" t="s">
        <v>297</v>
      </c>
      <c r="H34" s="290">
        <v>5</v>
      </c>
      <c r="I34" s="298">
        <v>50.5</v>
      </c>
      <c r="J34" s="298">
        <v>33161.29</v>
      </c>
      <c r="K34" s="298"/>
    </row>
    <row r="35" spans="1:11" hidden="1" collapsed="1">
      <c r="A35" s="292">
        <v>2</v>
      </c>
      <c r="B35" s="292">
        <v>1</v>
      </c>
      <c r="C35" s="292">
        <v>1</v>
      </c>
      <c r="D35" s="292">
        <v>1</v>
      </c>
      <c r="E35" s="292">
        <v>2</v>
      </c>
      <c r="F35" s="292">
        <v>1</v>
      </c>
      <c r="G35" s="297" t="s">
        <v>37</v>
      </c>
      <c r="H35" s="290">
        <v>6</v>
      </c>
      <c r="I35" s="298"/>
      <c r="J35" s="298"/>
      <c r="K35" s="298"/>
    </row>
    <row r="36" spans="1:11">
      <c r="A36" s="292">
        <v>2</v>
      </c>
      <c r="B36" s="292">
        <v>1</v>
      </c>
      <c r="C36" s="292">
        <v>2</v>
      </c>
      <c r="D36" s="292"/>
      <c r="E36" s="292"/>
      <c r="F36" s="292"/>
      <c r="G36" s="297" t="s">
        <v>38</v>
      </c>
      <c r="H36" s="290">
        <v>7</v>
      </c>
      <c r="I36" s="298"/>
      <c r="J36" s="298">
        <v>3096.41</v>
      </c>
      <c r="K36" s="298"/>
    </row>
    <row r="37" spans="1:11">
      <c r="A37" s="291">
        <v>2</v>
      </c>
      <c r="B37" s="291">
        <v>2</v>
      </c>
      <c r="C37" s="291"/>
      <c r="D37" s="291"/>
      <c r="E37" s="291"/>
      <c r="F37" s="291"/>
      <c r="G37" s="296" t="s">
        <v>298</v>
      </c>
      <c r="H37" s="294">
        <v>8</v>
      </c>
      <c r="I37" s="299">
        <f>I38</f>
        <v>7076.98</v>
      </c>
      <c r="J37" s="299">
        <f>J38</f>
        <v>8395.2900000000009</v>
      </c>
      <c r="K37" s="299">
        <f>K38</f>
        <v>0</v>
      </c>
    </row>
    <row r="38" spans="1:11">
      <c r="A38" s="292">
        <v>2</v>
      </c>
      <c r="B38" s="292">
        <v>2</v>
      </c>
      <c r="C38" s="292">
        <v>1</v>
      </c>
      <c r="D38" s="292"/>
      <c r="E38" s="292"/>
      <c r="F38" s="292"/>
      <c r="G38" s="297" t="s">
        <v>298</v>
      </c>
      <c r="H38" s="290">
        <v>9</v>
      </c>
      <c r="I38" s="298">
        <v>7076.98</v>
      </c>
      <c r="J38" s="298">
        <v>8395.2900000000009</v>
      </c>
      <c r="K38" s="298"/>
    </row>
    <row r="39" spans="1:11" hidden="1" collapsed="1">
      <c r="A39" s="291">
        <v>2</v>
      </c>
      <c r="B39" s="291">
        <v>3</v>
      </c>
      <c r="C39" s="291"/>
      <c r="D39" s="291"/>
      <c r="E39" s="291"/>
      <c r="F39" s="291"/>
      <c r="G39" s="296" t="s">
        <v>55</v>
      </c>
      <c r="H39" s="294">
        <v>10</v>
      </c>
      <c r="I39" s="295">
        <f>I40+I41</f>
        <v>0</v>
      </c>
      <c r="J39" s="295">
        <f>J40+J41</f>
        <v>0</v>
      </c>
      <c r="K39" s="295">
        <f>K40+K41</f>
        <v>0</v>
      </c>
    </row>
    <row r="40" spans="1:11" hidden="1" collapsed="1">
      <c r="A40" s="292">
        <v>2</v>
      </c>
      <c r="B40" s="292">
        <v>3</v>
      </c>
      <c r="C40" s="292">
        <v>1</v>
      </c>
      <c r="D40" s="292"/>
      <c r="E40" s="292"/>
      <c r="F40" s="292"/>
      <c r="G40" s="297" t="s">
        <v>56</v>
      </c>
      <c r="H40" s="290">
        <v>11</v>
      </c>
      <c r="I40" s="298"/>
      <c r="J40" s="298"/>
      <c r="K40" s="298"/>
    </row>
    <row r="41" spans="1:11" hidden="1" collapsed="1">
      <c r="A41" s="292">
        <v>2</v>
      </c>
      <c r="B41" s="292">
        <v>3</v>
      </c>
      <c r="C41" s="292">
        <v>2</v>
      </c>
      <c r="D41" s="292"/>
      <c r="E41" s="292"/>
      <c r="F41" s="292"/>
      <c r="G41" s="297" t="s">
        <v>67</v>
      </c>
      <c r="H41" s="290">
        <v>12</v>
      </c>
      <c r="I41" s="298"/>
      <c r="J41" s="298"/>
      <c r="K41" s="298"/>
    </row>
    <row r="42" spans="1:11" hidden="1" collapsed="1">
      <c r="A42" s="291">
        <v>2</v>
      </c>
      <c r="B42" s="291">
        <v>4</v>
      </c>
      <c r="C42" s="291"/>
      <c r="D42" s="291"/>
      <c r="E42" s="291"/>
      <c r="F42" s="291"/>
      <c r="G42" s="296" t="s">
        <v>68</v>
      </c>
      <c r="H42" s="294">
        <v>13</v>
      </c>
      <c r="I42" s="295">
        <f>I43</f>
        <v>0</v>
      </c>
      <c r="J42" s="295">
        <f>J43</f>
        <v>0</v>
      </c>
      <c r="K42" s="295">
        <f>K43</f>
        <v>0</v>
      </c>
    </row>
    <row r="43" spans="1:11" hidden="1" collapsed="1">
      <c r="A43" s="292">
        <v>2</v>
      </c>
      <c r="B43" s="292">
        <v>4</v>
      </c>
      <c r="C43" s="292">
        <v>1</v>
      </c>
      <c r="D43" s="292"/>
      <c r="E43" s="292"/>
      <c r="F43" s="292"/>
      <c r="G43" s="297" t="s">
        <v>299</v>
      </c>
      <c r="H43" s="290">
        <v>14</v>
      </c>
      <c r="I43" s="298">
        <f>I44+I45+I46</f>
        <v>0</v>
      </c>
      <c r="J43" s="298">
        <f>J44+J45+J46</f>
        <v>0</v>
      </c>
      <c r="K43" s="298">
        <f>K44+K45+K46</f>
        <v>0</v>
      </c>
    </row>
    <row r="44" spans="1:11" hidden="1" collapsed="1">
      <c r="A44" s="292">
        <v>2</v>
      </c>
      <c r="B44" s="292">
        <v>4</v>
      </c>
      <c r="C44" s="292">
        <v>1</v>
      </c>
      <c r="D44" s="292">
        <v>1</v>
      </c>
      <c r="E44" s="292">
        <v>1</v>
      </c>
      <c r="F44" s="292">
        <v>1</v>
      </c>
      <c r="G44" s="297" t="s">
        <v>70</v>
      </c>
      <c r="H44" s="290">
        <v>15</v>
      </c>
      <c r="I44" s="298"/>
      <c r="J44" s="298"/>
      <c r="K44" s="298"/>
    </row>
    <row r="45" spans="1:11" hidden="1" collapsed="1">
      <c r="A45" s="292">
        <v>2</v>
      </c>
      <c r="B45" s="292">
        <v>4</v>
      </c>
      <c r="C45" s="292">
        <v>1</v>
      </c>
      <c r="D45" s="292">
        <v>1</v>
      </c>
      <c r="E45" s="292">
        <v>1</v>
      </c>
      <c r="F45" s="292">
        <v>2</v>
      </c>
      <c r="G45" s="297" t="s">
        <v>71</v>
      </c>
      <c r="H45" s="290">
        <v>16</v>
      </c>
      <c r="I45" s="298"/>
      <c r="J45" s="298"/>
      <c r="K45" s="298"/>
    </row>
    <row r="46" spans="1:11" hidden="1" collapsed="1">
      <c r="A46" s="292">
        <v>2</v>
      </c>
      <c r="B46" s="292">
        <v>4</v>
      </c>
      <c r="C46" s="292">
        <v>1</v>
      </c>
      <c r="D46" s="292">
        <v>1</v>
      </c>
      <c r="E46" s="292">
        <v>1</v>
      </c>
      <c r="F46" s="292">
        <v>3</v>
      </c>
      <c r="G46" s="297" t="s">
        <v>72</v>
      </c>
      <c r="H46" s="290">
        <v>17</v>
      </c>
      <c r="I46" s="298"/>
      <c r="J46" s="298"/>
      <c r="K46" s="298"/>
    </row>
    <row r="47" spans="1:11" hidden="1" collapsed="1">
      <c r="A47" s="291">
        <v>2</v>
      </c>
      <c r="B47" s="291">
        <v>5</v>
      </c>
      <c r="C47" s="291"/>
      <c r="D47" s="291"/>
      <c r="E47" s="291"/>
      <c r="F47" s="291"/>
      <c r="G47" s="296" t="s">
        <v>73</v>
      </c>
      <c r="H47" s="294">
        <v>18</v>
      </c>
      <c r="I47" s="295">
        <f>I48+I51+I54</f>
        <v>0</v>
      </c>
      <c r="J47" s="295">
        <f>J48+J51+J54</f>
        <v>0</v>
      </c>
      <c r="K47" s="295">
        <f>K48+K51+K54</f>
        <v>0</v>
      </c>
    </row>
    <row r="48" spans="1:11" hidden="1" collapsed="1">
      <c r="A48" s="292">
        <v>2</v>
      </c>
      <c r="B48" s="292">
        <v>5</v>
      </c>
      <c r="C48" s="292">
        <v>1</v>
      </c>
      <c r="D48" s="292"/>
      <c r="E48" s="292"/>
      <c r="F48" s="292"/>
      <c r="G48" s="297" t="s">
        <v>74</v>
      </c>
      <c r="H48" s="290">
        <v>19</v>
      </c>
      <c r="I48" s="298">
        <f>I49+I50</f>
        <v>0</v>
      </c>
      <c r="J48" s="298">
        <f>J49+J50</f>
        <v>0</v>
      </c>
      <c r="K48" s="298">
        <f>K49+K50</f>
        <v>0</v>
      </c>
    </row>
    <row r="49" spans="1:12" ht="24" hidden="1" customHeight="1" collapsed="1">
      <c r="A49" s="292">
        <v>2</v>
      </c>
      <c r="B49" s="292">
        <v>5</v>
      </c>
      <c r="C49" s="292">
        <v>1</v>
      </c>
      <c r="D49" s="292">
        <v>1</v>
      </c>
      <c r="E49" s="292">
        <v>1</v>
      </c>
      <c r="F49" s="292">
        <v>1</v>
      </c>
      <c r="G49" s="297" t="s">
        <v>75</v>
      </c>
      <c r="H49" s="290">
        <v>20</v>
      </c>
      <c r="I49" s="298"/>
      <c r="J49" s="298"/>
      <c r="K49" s="298"/>
      <c r="L49"/>
    </row>
    <row r="50" spans="1:12" hidden="1" collapsed="1">
      <c r="A50" s="292">
        <v>2</v>
      </c>
      <c r="B50" s="292">
        <v>5</v>
      </c>
      <c r="C50" s="292">
        <v>1</v>
      </c>
      <c r="D50" s="292">
        <v>1</v>
      </c>
      <c r="E50" s="292">
        <v>1</v>
      </c>
      <c r="F50" s="292">
        <v>2</v>
      </c>
      <c r="G50" s="297" t="s">
        <v>76</v>
      </c>
      <c r="H50" s="290">
        <v>21</v>
      </c>
      <c r="I50" s="298"/>
      <c r="J50" s="298"/>
      <c r="K50" s="298"/>
    </row>
    <row r="51" spans="1:12" hidden="1" collapsed="1">
      <c r="A51" s="292">
        <v>2</v>
      </c>
      <c r="B51" s="292">
        <v>5</v>
      </c>
      <c r="C51" s="292">
        <v>2</v>
      </c>
      <c r="D51" s="292"/>
      <c r="E51" s="292"/>
      <c r="F51" s="292"/>
      <c r="G51" s="297" t="s">
        <v>77</v>
      </c>
      <c r="H51" s="290">
        <v>22</v>
      </c>
      <c r="I51" s="298">
        <f>I52+I53</f>
        <v>0</v>
      </c>
      <c r="J51" s="298">
        <f>J52+J53</f>
        <v>0</v>
      </c>
      <c r="K51" s="298">
        <f>K52+K53</f>
        <v>0</v>
      </c>
    </row>
    <row r="52" spans="1:12" ht="24" hidden="1" customHeight="1" collapsed="1">
      <c r="A52" s="292">
        <v>2</v>
      </c>
      <c r="B52" s="292">
        <v>5</v>
      </c>
      <c r="C52" s="292">
        <v>2</v>
      </c>
      <c r="D52" s="292">
        <v>1</v>
      </c>
      <c r="E52" s="292">
        <v>1</v>
      </c>
      <c r="F52" s="292">
        <v>1</v>
      </c>
      <c r="G52" s="297" t="s">
        <v>78</v>
      </c>
      <c r="H52" s="290">
        <v>23</v>
      </c>
      <c r="I52" s="298"/>
      <c r="J52" s="298"/>
      <c r="K52" s="298"/>
      <c r="L52"/>
    </row>
    <row r="53" spans="1:12" ht="24" hidden="1" customHeight="1" collapsed="1">
      <c r="A53" s="292">
        <v>2</v>
      </c>
      <c r="B53" s="292">
        <v>5</v>
      </c>
      <c r="C53" s="292">
        <v>2</v>
      </c>
      <c r="D53" s="292">
        <v>1</v>
      </c>
      <c r="E53" s="292">
        <v>1</v>
      </c>
      <c r="F53" s="292">
        <v>2</v>
      </c>
      <c r="G53" s="297" t="s">
        <v>300</v>
      </c>
      <c r="H53" s="290">
        <v>24</v>
      </c>
      <c r="I53" s="298"/>
      <c r="J53" s="298"/>
      <c r="K53" s="298"/>
      <c r="L53"/>
    </row>
    <row r="54" spans="1:12" hidden="1" collapsed="1">
      <c r="A54" s="292">
        <v>2</v>
      </c>
      <c r="B54" s="292">
        <v>5</v>
      </c>
      <c r="C54" s="292">
        <v>3</v>
      </c>
      <c r="D54" s="292"/>
      <c r="E54" s="292"/>
      <c r="F54" s="292"/>
      <c r="G54" s="297" t="s">
        <v>80</v>
      </c>
      <c r="H54" s="290">
        <v>25</v>
      </c>
      <c r="I54" s="298">
        <f>I55+I56+I57+I58</f>
        <v>0</v>
      </c>
      <c r="J54" s="298">
        <f>J55+J56+J57+J58</f>
        <v>0</v>
      </c>
      <c r="K54" s="298">
        <f>K55+K56+K57+K58</f>
        <v>0</v>
      </c>
    </row>
    <row r="55" spans="1:12" ht="24" hidden="1" customHeight="1" collapsed="1">
      <c r="A55" s="292">
        <v>2</v>
      </c>
      <c r="B55" s="292">
        <v>5</v>
      </c>
      <c r="C55" s="292">
        <v>3</v>
      </c>
      <c r="D55" s="292">
        <v>1</v>
      </c>
      <c r="E55" s="292">
        <v>1</v>
      </c>
      <c r="F55" s="292">
        <v>1</v>
      </c>
      <c r="G55" s="297" t="s">
        <v>81</v>
      </c>
      <c r="H55" s="290">
        <v>26</v>
      </c>
      <c r="I55" s="298"/>
      <c r="J55" s="298"/>
      <c r="K55" s="298"/>
      <c r="L55"/>
    </row>
    <row r="56" spans="1:12" hidden="1" collapsed="1">
      <c r="A56" s="292">
        <v>2</v>
      </c>
      <c r="B56" s="292">
        <v>5</v>
      </c>
      <c r="C56" s="292">
        <v>3</v>
      </c>
      <c r="D56" s="292">
        <v>1</v>
      </c>
      <c r="E56" s="292">
        <v>1</v>
      </c>
      <c r="F56" s="292">
        <v>2</v>
      </c>
      <c r="G56" s="297" t="s">
        <v>82</v>
      </c>
      <c r="H56" s="290">
        <v>27</v>
      </c>
      <c r="I56" s="298"/>
      <c r="J56" s="298"/>
      <c r="K56" s="298"/>
    </row>
    <row r="57" spans="1:12" ht="24" hidden="1" customHeight="1" collapsed="1">
      <c r="A57" s="292">
        <v>2</v>
      </c>
      <c r="B57" s="292">
        <v>5</v>
      </c>
      <c r="C57" s="292">
        <v>3</v>
      </c>
      <c r="D57" s="292">
        <v>2</v>
      </c>
      <c r="E57" s="292">
        <v>1</v>
      </c>
      <c r="F57" s="292">
        <v>1</v>
      </c>
      <c r="G57" s="300" t="s">
        <v>83</v>
      </c>
      <c r="H57" s="290">
        <v>28</v>
      </c>
      <c r="I57" s="298"/>
      <c r="J57" s="298"/>
      <c r="K57" s="298"/>
      <c r="L57"/>
    </row>
    <row r="58" spans="1:12" hidden="1" collapsed="1">
      <c r="A58" s="292">
        <v>2</v>
      </c>
      <c r="B58" s="292">
        <v>5</v>
      </c>
      <c r="C58" s="292">
        <v>3</v>
      </c>
      <c r="D58" s="292">
        <v>2</v>
      </c>
      <c r="E58" s="292">
        <v>1</v>
      </c>
      <c r="F58" s="292">
        <v>2</v>
      </c>
      <c r="G58" s="300" t="s">
        <v>84</v>
      </c>
      <c r="H58" s="290">
        <v>29</v>
      </c>
      <c r="I58" s="298"/>
      <c r="J58" s="298"/>
      <c r="K58" s="298"/>
    </row>
    <row r="59" spans="1:12" hidden="1" collapsed="1">
      <c r="A59" s="291">
        <v>2</v>
      </c>
      <c r="B59" s="291">
        <v>6</v>
      </c>
      <c r="C59" s="291"/>
      <c r="D59" s="291"/>
      <c r="E59" s="291"/>
      <c r="F59" s="291"/>
      <c r="G59" s="296" t="s">
        <v>85</v>
      </c>
      <c r="H59" s="294">
        <v>30</v>
      </c>
      <c r="I59" s="295">
        <f>I60+I61+I62+I63+I64+I65</f>
        <v>0</v>
      </c>
      <c r="J59" s="295">
        <f>J60+J61+J62+J63+J64+J65</f>
        <v>0</v>
      </c>
      <c r="K59" s="295">
        <f>K60+K61+K62+K63+K64+K65</f>
        <v>0</v>
      </c>
    </row>
    <row r="60" spans="1:12" hidden="1" collapsed="1">
      <c r="A60" s="292">
        <v>2</v>
      </c>
      <c r="B60" s="292">
        <v>6</v>
      </c>
      <c r="C60" s="292">
        <v>1</v>
      </c>
      <c r="D60" s="292"/>
      <c r="E60" s="292"/>
      <c r="F60" s="292"/>
      <c r="G60" s="297" t="s">
        <v>301</v>
      </c>
      <c r="H60" s="290">
        <v>31</v>
      </c>
      <c r="I60" s="298"/>
      <c r="J60" s="298"/>
      <c r="K60" s="298"/>
    </row>
    <row r="61" spans="1:12" hidden="1" collapsed="1">
      <c r="A61" s="292">
        <v>2</v>
      </c>
      <c r="B61" s="292">
        <v>6</v>
      </c>
      <c r="C61" s="292">
        <v>2</v>
      </c>
      <c r="D61" s="292"/>
      <c r="E61" s="292"/>
      <c r="F61" s="292"/>
      <c r="G61" s="297" t="s">
        <v>302</v>
      </c>
      <c r="H61" s="290">
        <v>32</v>
      </c>
      <c r="I61" s="298"/>
      <c r="J61" s="298"/>
      <c r="K61" s="298"/>
    </row>
    <row r="62" spans="1:12" hidden="1" collapsed="1">
      <c r="A62" s="292">
        <v>2</v>
      </c>
      <c r="B62" s="292">
        <v>6</v>
      </c>
      <c r="C62" s="292">
        <v>3</v>
      </c>
      <c r="D62" s="292"/>
      <c r="E62" s="292"/>
      <c r="F62" s="292"/>
      <c r="G62" s="297" t="s">
        <v>303</v>
      </c>
      <c r="H62" s="290">
        <v>33</v>
      </c>
      <c r="I62" s="298"/>
      <c r="J62" s="298"/>
      <c r="K62" s="298"/>
    </row>
    <row r="63" spans="1:12" ht="24" hidden="1" customHeight="1" collapsed="1">
      <c r="A63" s="292">
        <v>2</v>
      </c>
      <c r="B63" s="292">
        <v>6</v>
      </c>
      <c r="C63" s="292">
        <v>4</v>
      </c>
      <c r="D63" s="292"/>
      <c r="E63" s="292"/>
      <c r="F63" s="292"/>
      <c r="G63" s="297" t="s">
        <v>91</v>
      </c>
      <c r="H63" s="290">
        <v>34</v>
      </c>
      <c r="I63" s="298"/>
      <c r="J63" s="298"/>
      <c r="K63" s="298"/>
      <c r="L63"/>
    </row>
    <row r="64" spans="1:12" ht="24" hidden="1" customHeight="1" collapsed="1">
      <c r="A64" s="292">
        <v>2</v>
      </c>
      <c r="B64" s="292">
        <v>6</v>
      </c>
      <c r="C64" s="292">
        <v>5</v>
      </c>
      <c r="D64" s="292"/>
      <c r="E64" s="292"/>
      <c r="F64" s="292"/>
      <c r="G64" s="297" t="s">
        <v>93</v>
      </c>
      <c r="H64" s="290">
        <v>35</v>
      </c>
      <c r="I64" s="298"/>
      <c r="J64" s="298"/>
      <c r="K64" s="298"/>
      <c r="L64"/>
    </row>
    <row r="65" spans="1:12" hidden="1" collapsed="1">
      <c r="A65" s="292">
        <v>2</v>
      </c>
      <c r="B65" s="292">
        <v>6</v>
      </c>
      <c r="C65" s="292">
        <v>6</v>
      </c>
      <c r="D65" s="292"/>
      <c r="E65" s="292"/>
      <c r="F65" s="292"/>
      <c r="G65" s="297" t="s">
        <v>94</v>
      </c>
      <c r="H65" s="290">
        <v>36</v>
      </c>
      <c r="I65" s="298"/>
      <c r="J65" s="298"/>
      <c r="K65" s="298"/>
    </row>
    <row r="66" spans="1:12">
      <c r="A66" s="291">
        <v>2</v>
      </c>
      <c r="B66" s="291">
        <v>7</v>
      </c>
      <c r="C66" s="292"/>
      <c r="D66" s="292"/>
      <c r="E66" s="292"/>
      <c r="F66" s="292"/>
      <c r="G66" s="296" t="s">
        <v>95</v>
      </c>
      <c r="H66" s="294">
        <v>37</v>
      </c>
      <c r="I66" s="295">
        <f>I67+I70+I74</f>
        <v>0</v>
      </c>
      <c r="J66" s="295">
        <f>J67+J70+J74</f>
        <v>1792.38</v>
      </c>
      <c r="K66" s="295">
        <f>K67+K70+K74</f>
        <v>0</v>
      </c>
    </row>
    <row r="67" spans="1:12" hidden="1" collapsed="1">
      <c r="A67" s="292">
        <v>2</v>
      </c>
      <c r="B67" s="292">
        <v>7</v>
      </c>
      <c r="C67" s="292">
        <v>1</v>
      </c>
      <c r="D67" s="292"/>
      <c r="E67" s="292"/>
      <c r="F67" s="292"/>
      <c r="G67" s="301" t="s">
        <v>304</v>
      </c>
      <c r="H67" s="290">
        <v>38</v>
      </c>
      <c r="I67" s="298">
        <f>I68+I69</f>
        <v>0</v>
      </c>
      <c r="J67" s="298">
        <f>J68+J69</f>
        <v>0</v>
      </c>
      <c r="K67" s="298">
        <f>K68+K69</f>
        <v>0</v>
      </c>
    </row>
    <row r="68" spans="1:12" hidden="1" collapsed="1">
      <c r="A68" s="292">
        <v>2</v>
      </c>
      <c r="B68" s="292">
        <v>7</v>
      </c>
      <c r="C68" s="292">
        <v>1</v>
      </c>
      <c r="D68" s="292">
        <v>1</v>
      </c>
      <c r="E68" s="292">
        <v>1</v>
      </c>
      <c r="F68" s="292">
        <v>1</v>
      </c>
      <c r="G68" s="301" t="s">
        <v>97</v>
      </c>
      <c r="H68" s="290">
        <v>39</v>
      </c>
      <c r="I68" s="298"/>
      <c r="J68" s="298"/>
      <c r="K68" s="298"/>
    </row>
    <row r="69" spans="1:12" hidden="1" collapsed="1">
      <c r="A69" s="292">
        <v>2</v>
      </c>
      <c r="B69" s="292">
        <v>7</v>
      </c>
      <c r="C69" s="292">
        <v>1</v>
      </c>
      <c r="D69" s="292">
        <v>1</v>
      </c>
      <c r="E69" s="292">
        <v>1</v>
      </c>
      <c r="F69" s="292">
        <v>2</v>
      </c>
      <c r="G69" s="301" t="s">
        <v>98</v>
      </c>
      <c r="H69" s="290">
        <v>40</v>
      </c>
      <c r="I69" s="298"/>
      <c r="J69" s="298"/>
      <c r="K69" s="298"/>
    </row>
    <row r="70" spans="1:12" ht="24" hidden="1" customHeight="1" collapsed="1">
      <c r="A70" s="292">
        <v>2</v>
      </c>
      <c r="B70" s="292">
        <v>7</v>
      </c>
      <c r="C70" s="292">
        <v>2</v>
      </c>
      <c r="D70" s="292"/>
      <c r="E70" s="292"/>
      <c r="F70" s="292"/>
      <c r="G70" s="297" t="s">
        <v>305</v>
      </c>
      <c r="H70" s="290">
        <v>41</v>
      </c>
      <c r="I70" s="298">
        <f>I71+I72+I73</f>
        <v>0</v>
      </c>
      <c r="J70" s="298">
        <f>J71+J72+J73</f>
        <v>0</v>
      </c>
      <c r="K70" s="298">
        <f>K71+K72+K73</f>
        <v>0</v>
      </c>
      <c r="L70"/>
    </row>
    <row r="71" spans="1:12" hidden="1" collapsed="1">
      <c r="A71" s="292">
        <v>2</v>
      </c>
      <c r="B71" s="292">
        <v>7</v>
      </c>
      <c r="C71" s="292">
        <v>2</v>
      </c>
      <c r="D71" s="292">
        <v>1</v>
      </c>
      <c r="E71" s="292">
        <v>1</v>
      </c>
      <c r="F71" s="292">
        <v>1</v>
      </c>
      <c r="G71" s="297" t="s">
        <v>306</v>
      </c>
      <c r="H71" s="290">
        <v>42</v>
      </c>
      <c r="I71" s="298"/>
      <c r="J71" s="298"/>
      <c r="K71" s="298"/>
    </row>
    <row r="72" spans="1:12" hidden="1" collapsed="1">
      <c r="A72" s="292">
        <v>2</v>
      </c>
      <c r="B72" s="292">
        <v>7</v>
      </c>
      <c r="C72" s="292">
        <v>2</v>
      </c>
      <c r="D72" s="292">
        <v>1</v>
      </c>
      <c r="E72" s="292">
        <v>1</v>
      </c>
      <c r="F72" s="292">
        <v>2</v>
      </c>
      <c r="G72" s="297" t="s">
        <v>307</v>
      </c>
      <c r="H72" s="290">
        <v>43</v>
      </c>
      <c r="I72" s="298"/>
      <c r="J72" s="298"/>
      <c r="K72" s="298"/>
    </row>
    <row r="73" spans="1:12" hidden="1" collapsed="1">
      <c r="A73" s="292">
        <v>2</v>
      </c>
      <c r="B73" s="292">
        <v>7</v>
      </c>
      <c r="C73" s="292">
        <v>2</v>
      </c>
      <c r="D73" s="292">
        <v>2</v>
      </c>
      <c r="E73" s="292">
        <v>1</v>
      </c>
      <c r="F73" s="292">
        <v>1</v>
      </c>
      <c r="G73" s="297" t="s">
        <v>103</v>
      </c>
      <c r="H73" s="290">
        <v>44</v>
      </c>
      <c r="I73" s="298"/>
      <c r="J73" s="298"/>
      <c r="K73" s="298"/>
    </row>
    <row r="74" spans="1:12">
      <c r="A74" s="292">
        <v>2</v>
      </c>
      <c r="B74" s="292">
        <v>7</v>
      </c>
      <c r="C74" s="292">
        <v>3</v>
      </c>
      <c r="D74" s="292"/>
      <c r="E74" s="292"/>
      <c r="F74" s="292"/>
      <c r="G74" s="297" t="s">
        <v>104</v>
      </c>
      <c r="H74" s="290">
        <v>45</v>
      </c>
      <c r="I74" s="298"/>
      <c r="J74" s="298">
        <v>1792.38</v>
      </c>
      <c r="K74" s="298"/>
    </row>
    <row r="75" spans="1:12" hidden="1" collapsed="1">
      <c r="A75" s="291">
        <v>2</v>
      </c>
      <c r="B75" s="291">
        <v>8</v>
      </c>
      <c r="C75" s="291"/>
      <c r="D75" s="291"/>
      <c r="E75" s="291"/>
      <c r="F75" s="291"/>
      <c r="G75" s="296" t="s">
        <v>308</v>
      </c>
      <c r="H75" s="294">
        <v>46</v>
      </c>
      <c r="I75" s="295">
        <f>I76+I80</f>
        <v>0</v>
      </c>
      <c r="J75" s="295">
        <f>J76+J80</f>
        <v>0</v>
      </c>
      <c r="K75" s="295">
        <f>K76+K80</f>
        <v>0</v>
      </c>
    </row>
    <row r="76" spans="1:12" hidden="1" collapsed="1">
      <c r="A76" s="292">
        <v>2</v>
      </c>
      <c r="B76" s="292">
        <v>8</v>
      </c>
      <c r="C76" s="292">
        <v>1</v>
      </c>
      <c r="D76" s="292">
        <v>1</v>
      </c>
      <c r="E76" s="292"/>
      <c r="F76" s="292"/>
      <c r="G76" s="297" t="s">
        <v>108</v>
      </c>
      <c r="H76" s="290">
        <v>47</v>
      </c>
      <c r="I76" s="298">
        <f>I77+I78+I79</f>
        <v>0</v>
      </c>
      <c r="J76" s="298">
        <f>J77+J78+J79</f>
        <v>0</v>
      </c>
      <c r="K76" s="298">
        <f>K77+K78+K79</f>
        <v>0</v>
      </c>
    </row>
    <row r="77" spans="1:12" hidden="1" collapsed="1">
      <c r="A77" s="292">
        <v>2</v>
      </c>
      <c r="B77" s="292">
        <v>8</v>
      </c>
      <c r="C77" s="292">
        <v>1</v>
      </c>
      <c r="D77" s="292">
        <v>1</v>
      </c>
      <c r="E77" s="292">
        <v>1</v>
      </c>
      <c r="F77" s="292">
        <v>1</v>
      </c>
      <c r="G77" s="297" t="s">
        <v>309</v>
      </c>
      <c r="H77" s="290">
        <v>48</v>
      </c>
      <c r="I77" s="298"/>
      <c r="J77" s="298"/>
      <c r="K77" s="298"/>
    </row>
    <row r="78" spans="1:12" hidden="1" collapsed="1">
      <c r="A78" s="292">
        <v>2</v>
      </c>
      <c r="B78" s="292">
        <v>8</v>
      </c>
      <c r="C78" s="292">
        <v>1</v>
      </c>
      <c r="D78" s="292">
        <v>1</v>
      </c>
      <c r="E78" s="292">
        <v>1</v>
      </c>
      <c r="F78" s="292">
        <v>2</v>
      </c>
      <c r="G78" s="297" t="s">
        <v>310</v>
      </c>
      <c r="H78" s="290">
        <v>49</v>
      </c>
      <c r="I78" s="298"/>
      <c r="J78" s="298"/>
      <c r="K78" s="298"/>
    </row>
    <row r="79" spans="1:12" hidden="1" collapsed="1">
      <c r="A79" s="292">
        <v>2</v>
      </c>
      <c r="B79" s="292">
        <v>8</v>
      </c>
      <c r="C79" s="292">
        <v>1</v>
      </c>
      <c r="D79" s="292">
        <v>1</v>
      </c>
      <c r="E79" s="292">
        <v>1</v>
      </c>
      <c r="F79" s="292">
        <v>3</v>
      </c>
      <c r="G79" s="300" t="s">
        <v>111</v>
      </c>
      <c r="H79" s="290">
        <v>50</v>
      </c>
      <c r="I79" s="298"/>
      <c r="J79" s="298"/>
      <c r="K79" s="298"/>
    </row>
    <row r="80" spans="1:12" hidden="1" collapsed="1">
      <c r="A80" s="292">
        <v>2</v>
      </c>
      <c r="B80" s="292">
        <v>8</v>
      </c>
      <c r="C80" s="292">
        <v>1</v>
      </c>
      <c r="D80" s="292">
        <v>2</v>
      </c>
      <c r="E80" s="292"/>
      <c r="F80" s="292"/>
      <c r="G80" s="297" t="s">
        <v>112</v>
      </c>
      <c r="H80" s="290">
        <v>51</v>
      </c>
      <c r="I80" s="298"/>
      <c r="J80" s="298"/>
      <c r="K80" s="298"/>
    </row>
    <row r="81" spans="1:12" ht="36" hidden="1" customHeight="1" collapsed="1">
      <c r="A81" s="302">
        <v>2</v>
      </c>
      <c r="B81" s="302">
        <v>9</v>
      </c>
      <c r="C81" s="302"/>
      <c r="D81" s="302"/>
      <c r="E81" s="302"/>
      <c r="F81" s="302"/>
      <c r="G81" s="296" t="s">
        <v>311</v>
      </c>
      <c r="H81" s="294">
        <v>52</v>
      </c>
      <c r="I81" s="295"/>
      <c r="J81" s="295"/>
      <c r="K81" s="295"/>
      <c r="L81"/>
    </row>
    <row r="82" spans="1:12" ht="48" hidden="1" customHeight="1" collapsed="1">
      <c r="A82" s="291">
        <v>3</v>
      </c>
      <c r="B82" s="291"/>
      <c r="C82" s="291"/>
      <c r="D82" s="291"/>
      <c r="E82" s="291"/>
      <c r="F82" s="291"/>
      <c r="G82" s="296" t="s">
        <v>312</v>
      </c>
      <c r="H82" s="294">
        <v>53</v>
      </c>
      <c r="I82" s="295">
        <f>I83+I89+I90</f>
        <v>0</v>
      </c>
      <c r="J82" s="295">
        <f>J83+J89+J90</f>
        <v>0</v>
      </c>
      <c r="K82" s="295">
        <f>K83+K89+K90</f>
        <v>0</v>
      </c>
      <c r="L82"/>
    </row>
    <row r="83" spans="1:12" ht="24" hidden="1" customHeight="1" collapsed="1">
      <c r="A83" s="291">
        <v>3</v>
      </c>
      <c r="B83" s="291">
        <v>1</v>
      </c>
      <c r="C83" s="291"/>
      <c r="D83" s="291"/>
      <c r="E83" s="291"/>
      <c r="F83" s="291"/>
      <c r="G83" s="296" t="s">
        <v>126</v>
      </c>
      <c r="H83" s="294">
        <v>54</v>
      </c>
      <c r="I83" s="295">
        <f>I84+I85+I86+I87+I88</f>
        <v>0</v>
      </c>
      <c r="J83" s="295">
        <f>J84+J85+J86+J87+J88</f>
        <v>0</v>
      </c>
      <c r="K83" s="295">
        <f>K84+K85+K86+K87+K88</f>
        <v>0</v>
      </c>
      <c r="L83"/>
    </row>
    <row r="84" spans="1:12" ht="24" hidden="1" customHeight="1" collapsed="1">
      <c r="A84" s="303">
        <v>3</v>
      </c>
      <c r="B84" s="303">
        <v>1</v>
      </c>
      <c r="C84" s="303">
        <v>1</v>
      </c>
      <c r="D84" s="304"/>
      <c r="E84" s="304"/>
      <c r="F84" s="304"/>
      <c r="G84" s="297" t="s">
        <v>313</v>
      </c>
      <c r="H84" s="290">
        <v>55</v>
      </c>
      <c r="I84" s="298"/>
      <c r="J84" s="298"/>
      <c r="K84" s="298"/>
      <c r="L84"/>
    </row>
    <row r="85" spans="1:12" hidden="1" collapsed="1">
      <c r="A85" s="303">
        <v>3</v>
      </c>
      <c r="B85" s="303">
        <v>1</v>
      </c>
      <c r="C85" s="303">
        <v>2</v>
      </c>
      <c r="D85" s="303"/>
      <c r="E85" s="304"/>
      <c r="F85" s="304"/>
      <c r="G85" s="300" t="s">
        <v>143</v>
      </c>
      <c r="H85" s="290">
        <v>56</v>
      </c>
      <c r="I85" s="298"/>
      <c r="J85" s="298"/>
      <c r="K85" s="298"/>
    </row>
    <row r="86" spans="1:12" hidden="1" collapsed="1">
      <c r="A86" s="303">
        <v>3</v>
      </c>
      <c r="B86" s="303">
        <v>1</v>
      </c>
      <c r="C86" s="303">
        <v>3</v>
      </c>
      <c r="D86" s="303"/>
      <c r="E86" s="303"/>
      <c r="F86" s="303"/>
      <c r="G86" s="300" t="s">
        <v>148</v>
      </c>
      <c r="H86" s="290">
        <v>57</v>
      </c>
      <c r="I86" s="298"/>
      <c r="J86" s="298"/>
      <c r="K86" s="298"/>
    </row>
    <row r="87" spans="1:12" ht="24" hidden="1" customHeight="1" collapsed="1">
      <c r="A87" s="303">
        <v>3</v>
      </c>
      <c r="B87" s="303">
        <v>1</v>
      </c>
      <c r="C87" s="303">
        <v>4</v>
      </c>
      <c r="D87" s="303"/>
      <c r="E87" s="303"/>
      <c r="F87" s="303"/>
      <c r="G87" s="300" t="s">
        <v>157</v>
      </c>
      <c r="H87" s="290">
        <v>58</v>
      </c>
      <c r="I87" s="298"/>
      <c r="J87" s="298"/>
      <c r="K87" s="298"/>
      <c r="L87"/>
    </row>
    <row r="88" spans="1:12" ht="24" hidden="1" customHeight="1" collapsed="1">
      <c r="A88" s="303">
        <v>3</v>
      </c>
      <c r="B88" s="303">
        <v>1</v>
      </c>
      <c r="C88" s="303">
        <v>5</v>
      </c>
      <c r="D88" s="303"/>
      <c r="E88" s="303"/>
      <c r="F88" s="303"/>
      <c r="G88" s="300" t="s">
        <v>314</v>
      </c>
      <c r="H88" s="290">
        <v>59</v>
      </c>
      <c r="I88" s="298"/>
      <c r="J88" s="298"/>
      <c r="K88" s="298"/>
      <c r="L88"/>
    </row>
    <row r="89" spans="1:12" ht="36" hidden="1" customHeight="1" collapsed="1">
      <c r="A89" s="304">
        <v>3</v>
      </c>
      <c r="B89" s="304">
        <v>2</v>
      </c>
      <c r="C89" s="304"/>
      <c r="D89" s="304"/>
      <c r="E89" s="304"/>
      <c r="F89" s="304"/>
      <c r="G89" s="305" t="s">
        <v>162</v>
      </c>
      <c r="H89" s="294">
        <v>60</v>
      </c>
      <c r="I89" s="295"/>
      <c r="J89" s="295"/>
      <c r="K89" s="295"/>
      <c r="L89"/>
    </row>
    <row r="90" spans="1:12" ht="24" hidden="1" customHeight="1" collapsed="1">
      <c r="A90" s="304">
        <v>3</v>
      </c>
      <c r="B90" s="304">
        <v>3</v>
      </c>
      <c r="C90" s="304"/>
      <c r="D90" s="304"/>
      <c r="E90" s="304"/>
      <c r="F90" s="304"/>
      <c r="G90" s="305" t="s">
        <v>200</v>
      </c>
      <c r="H90" s="294">
        <v>61</v>
      </c>
      <c r="I90" s="295"/>
      <c r="J90" s="295"/>
      <c r="K90" s="295"/>
      <c r="L90"/>
    </row>
    <row r="91" spans="1:12">
      <c r="A91" s="291"/>
      <c r="B91" s="291"/>
      <c r="C91" s="291"/>
      <c r="D91" s="291"/>
      <c r="E91" s="291"/>
      <c r="F91" s="291"/>
      <c r="G91" s="296" t="s">
        <v>315</v>
      </c>
      <c r="H91" s="294">
        <v>62</v>
      </c>
      <c r="I91" s="295">
        <f>I30+I82</f>
        <v>7127.48</v>
      </c>
      <c r="J91" s="295">
        <f>J30+J82</f>
        <v>211235.09000000003</v>
      </c>
      <c r="K91" s="295">
        <f>K30+K82</f>
        <v>0</v>
      </c>
    </row>
    <row r="92" spans="1:12">
      <c r="A92" s="306"/>
      <c r="B92" s="306"/>
      <c r="C92" s="306"/>
      <c r="D92" s="307"/>
      <c r="E92" s="307"/>
      <c r="F92" s="307"/>
      <c r="G92" s="307"/>
      <c r="H92" s="276"/>
      <c r="I92" s="308"/>
      <c r="J92" s="308"/>
      <c r="K92" s="309"/>
    </row>
    <row r="93" spans="1:12">
      <c r="A93" s="308" t="s">
        <v>316</v>
      </c>
      <c r="B93" s="270"/>
      <c r="C93" s="270"/>
      <c r="D93" s="270"/>
      <c r="E93" s="270"/>
      <c r="F93" s="270"/>
      <c r="G93" s="270"/>
      <c r="H93" s="310"/>
      <c r="I93" s="311"/>
      <c r="J93" s="270"/>
      <c r="K93" s="270"/>
    </row>
    <row r="94" spans="1:12">
      <c r="A94" s="312" t="s">
        <v>219</v>
      </c>
      <c r="B94" s="258"/>
      <c r="C94" s="258"/>
      <c r="D94" s="258"/>
      <c r="E94" s="258"/>
      <c r="F94" s="258"/>
      <c r="G94" s="258"/>
      <c r="H94" s="313"/>
      <c r="I94" s="273"/>
      <c r="J94" s="383" t="s">
        <v>220</v>
      </c>
      <c r="K94" s="383"/>
    </row>
    <row r="95" spans="1:12">
      <c r="A95" s="378" t="s">
        <v>317</v>
      </c>
      <c r="B95" s="382"/>
      <c r="C95" s="382"/>
      <c r="D95" s="382"/>
      <c r="E95" s="382"/>
      <c r="F95" s="382"/>
      <c r="G95" s="382"/>
      <c r="H95" s="314"/>
      <c r="I95" s="315" t="s">
        <v>222</v>
      </c>
      <c r="J95" s="386" t="s">
        <v>223</v>
      </c>
      <c r="K95" s="386"/>
    </row>
    <row r="96" spans="1:12">
      <c r="A96" s="308"/>
      <c r="B96" s="308"/>
      <c r="C96" s="316"/>
      <c r="D96" s="308"/>
      <c r="E96" s="308"/>
      <c r="F96" s="381"/>
      <c r="G96" s="382"/>
      <c r="H96" s="314"/>
      <c r="I96" s="317"/>
      <c r="J96" s="318"/>
      <c r="K96" s="318"/>
    </row>
    <row r="97" spans="1:11">
      <c r="A97" s="258" t="s">
        <v>414</v>
      </c>
      <c r="B97" s="258"/>
      <c r="C97" s="258"/>
      <c r="D97" s="258"/>
      <c r="E97" s="258"/>
      <c r="F97" s="258"/>
      <c r="G97" s="258"/>
      <c r="H97" s="314"/>
      <c r="I97" s="273"/>
      <c r="J97" s="383" t="s">
        <v>224</v>
      </c>
      <c r="K97" s="383"/>
    </row>
    <row r="98" spans="1:11" ht="30" customHeight="1">
      <c r="A98" s="384" t="s">
        <v>318</v>
      </c>
      <c r="B98" s="385"/>
      <c r="C98" s="385"/>
      <c r="D98" s="385"/>
      <c r="E98" s="385"/>
      <c r="F98" s="385"/>
      <c r="G98" s="385"/>
      <c r="H98" s="313"/>
      <c r="I98" s="315" t="s">
        <v>222</v>
      </c>
      <c r="J98" s="386" t="s">
        <v>223</v>
      </c>
      <c r="K98" s="386"/>
    </row>
    <row r="100" spans="1:11">
      <c r="C100" s="319" t="s">
        <v>426</v>
      </c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85C7D-7C74-4CDC-834C-D3999087F019}">
  <sheetPr>
    <pageSetUpPr fitToPage="1"/>
  </sheetPr>
  <dimension ref="A1:H51"/>
  <sheetViews>
    <sheetView topLeftCell="A19" workbookViewId="0">
      <selection activeCell="B51" sqref="B51"/>
    </sheetView>
  </sheetViews>
  <sheetFormatPr defaultRowHeight="15"/>
  <cols>
    <col min="1" max="1" width="9.5703125" customWidth="1"/>
    <col min="2" max="2" width="35.85546875" customWidth="1"/>
    <col min="3" max="3" width="8.42578125" customWidth="1"/>
    <col min="4" max="4" width="7.42578125" customWidth="1"/>
    <col min="5" max="5" width="7.7109375" customWidth="1"/>
    <col min="6" max="6" width="8.42578125" customWidth="1"/>
    <col min="7" max="7" width="7.85546875" customWidth="1"/>
    <col min="8" max="8" width="8.28515625" customWidth="1"/>
  </cols>
  <sheetData>
    <row r="1" spans="1:8" ht="2.25" customHeight="1"/>
    <row r="2" spans="1:8">
      <c r="E2" s="397" t="s">
        <v>319</v>
      </c>
      <c r="F2" s="397"/>
      <c r="G2" s="397"/>
      <c r="H2" s="397"/>
    </row>
    <row r="3" spans="1:8">
      <c r="A3" s="166"/>
      <c r="E3" s="397" t="s">
        <v>320</v>
      </c>
      <c r="F3" s="397"/>
      <c r="G3" s="397"/>
      <c r="H3" s="397"/>
    </row>
    <row r="4" spans="1:8">
      <c r="E4" s="397" t="s">
        <v>321</v>
      </c>
      <c r="F4" s="397"/>
      <c r="G4" s="397"/>
      <c r="H4" s="397"/>
    </row>
    <row r="5" spans="1:8">
      <c r="E5" s="397" t="s">
        <v>322</v>
      </c>
      <c r="F5" s="397"/>
      <c r="G5" s="397"/>
      <c r="H5" s="397"/>
    </row>
    <row r="6" spans="1:8">
      <c r="E6" s="397" t="s">
        <v>323</v>
      </c>
      <c r="F6" s="397"/>
      <c r="G6" s="397"/>
      <c r="H6" s="397"/>
    </row>
    <row r="7" spans="1:8">
      <c r="F7" s="167"/>
      <c r="G7" s="167"/>
      <c r="H7" s="167"/>
    </row>
    <row r="8" spans="1:8">
      <c r="B8" s="168" t="s">
        <v>324</v>
      </c>
    </row>
    <row r="9" spans="1:8">
      <c r="A9" s="395" t="s">
        <v>259</v>
      </c>
      <c r="B9" s="396"/>
      <c r="C9" s="395"/>
      <c r="D9" s="395"/>
      <c r="E9" s="169"/>
      <c r="F9" s="169"/>
      <c r="G9" s="169"/>
      <c r="H9" s="169"/>
    </row>
    <row r="10" spans="1:8" ht="7.5" customHeight="1"/>
    <row r="11" spans="1:8" ht="15" customHeight="1">
      <c r="A11" s="398" t="s">
        <v>417</v>
      </c>
      <c r="B11" s="398"/>
      <c r="C11" s="398"/>
      <c r="D11" s="398"/>
      <c r="E11" s="398"/>
      <c r="F11" s="398"/>
      <c r="G11" s="398"/>
      <c r="H11" s="398"/>
    </row>
    <row r="12" spans="1:8" ht="3.75" customHeight="1">
      <c r="B12" s="166"/>
      <c r="C12" s="166"/>
      <c r="D12" s="166"/>
      <c r="E12" s="166"/>
      <c r="F12" s="166"/>
      <c r="G12" s="166"/>
      <c r="H12" s="166"/>
    </row>
    <row r="13" spans="1:8">
      <c r="F13" s="399" t="s">
        <v>325</v>
      </c>
      <c r="G13" s="399"/>
      <c r="H13" s="399"/>
    </row>
    <row r="14" spans="1:8">
      <c r="C14" s="400"/>
      <c r="D14" s="400"/>
      <c r="E14" s="400"/>
      <c r="F14" s="166"/>
      <c r="G14" s="401" t="s">
        <v>326</v>
      </c>
      <c r="H14" s="401"/>
    </row>
    <row r="15" spans="1:8" ht="12.75" customHeight="1">
      <c r="A15" s="402" t="s">
        <v>22</v>
      </c>
      <c r="B15" s="402" t="s">
        <v>23</v>
      </c>
      <c r="C15" s="405" t="s">
        <v>327</v>
      </c>
      <c r="D15" s="408" t="s">
        <v>289</v>
      </c>
      <c r="E15" s="408"/>
      <c r="F15" s="408"/>
      <c r="G15" s="408"/>
      <c r="H15" s="408"/>
    </row>
    <row r="16" spans="1:8" ht="12.75" customHeight="1">
      <c r="A16" s="403"/>
      <c r="B16" s="403"/>
      <c r="C16" s="406"/>
      <c r="D16" s="409" t="s">
        <v>328</v>
      </c>
      <c r="E16" s="409" t="s">
        <v>329</v>
      </c>
      <c r="F16" s="409" t="s">
        <v>330</v>
      </c>
      <c r="G16" s="409" t="s">
        <v>331</v>
      </c>
      <c r="H16" s="409" t="s">
        <v>332</v>
      </c>
    </row>
    <row r="17" spans="1:8">
      <c r="A17" s="403"/>
      <c r="B17" s="403"/>
      <c r="C17" s="406"/>
      <c r="D17" s="409"/>
      <c r="E17" s="409"/>
      <c r="F17" s="409"/>
      <c r="G17" s="409"/>
      <c r="H17" s="410"/>
    </row>
    <row r="18" spans="1:8" ht="40.5" customHeight="1">
      <c r="A18" s="403"/>
      <c r="B18" s="403"/>
      <c r="C18" s="406"/>
      <c r="D18" s="409"/>
      <c r="E18" s="409"/>
      <c r="F18" s="409"/>
      <c r="G18" s="409"/>
      <c r="H18" s="410"/>
    </row>
    <row r="19" spans="1:8" ht="10.5" customHeight="1">
      <c r="A19" s="404"/>
      <c r="B19" s="404"/>
      <c r="C19" s="407"/>
      <c r="D19" s="170" t="s">
        <v>227</v>
      </c>
      <c r="E19" s="170" t="s">
        <v>249</v>
      </c>
      <c r="F19" s="170" t="s">
        <v>245</v>
      </c>
      <c r="G19" s="170" t="s">
        <v>253</v>
      </c>
      <c r="H19" s="171" t="s">
        <v>257</v>
      </c>
    </row>
    <row r="20" spans="1:8" ht="14.1" customHeight="1">
      <c r="A20" s="172" t="s">
        <v>333</v>
      </c>
      <c r="B20" s="173" t="s">
        <v>35</v>
      </c>
      <c r="C20" s="174">
        <f t="shared" ref="C20:C31" si="0">(D20+E20+F20+G20+H20)</f>
        <v>197951.01</v>
      </c>
      <c r="D20" s="175">
        <v>32993.129999999997</v>
      </c>
      <c r="E20" s="175">
        <v>1582.86</v>
      </c>
      <c r="F20" s="175">
        <v>161668.20000000001</v>
      </c>
      <c r="G20" s="175">
        <v>1706.82</v>
      </c>
      <c r="H20" s="175"/>
    </row>
    <row r="21" spans="1:8" ht="14.1" customHeight="1">
      <c r="A21" s="172"/>
      <c r="B21" s="173" t="s">
        <v>334</v>
      </c>
      <c r="C21" s="174"/>
      <c r="D21" s="172"/>
      <c r="E21" s="172"/>
      <c r="F21" s="172"/>
      <c r="G21" s="172"/>
      <c r="H21" s="172"/>
    </row>
    <row r="22" spans="1:8" ht="14.1" customHeight="1">
      <c r="A22" s="172"/>
      <c r="B22" s="173" t="s">
        <v>335</v>
      </c>
      <c r="C22" s="176">
        <f t="shared" si="0"/>
        <v>33161.29</v>
      </c>
      <c r="D22" s="267">
        <v>4511.34</v>
      </c>
      <c r="E22" s="267">
        <v>253.97</v>
      </c>
      <c r="F22" s="267">
        <v>28387.06</v>
      </c>
      <c r="G22" s="267">
        <v>8.92</v>
      </c>
      <c r="H22" s="268"/>
    </row>
    <row r="23" spans="1:8" ht="14.1" customHeight="1">
      <c r="A23" s="172" t="s">
        <v>336</v>
      </c>
      <c r="B23" s="173" t="s">
        <v>337</v>
      </c>
      <c r="C23" s="176">
        <f t="shared" si="0"/>
        <v>3096.4100000000003</v>
      </c>
      <c r="D23" s="267">
        <v>754.31</v>
      </c>
      <c r="E23" s="267">
        <v>22.95</v>
      </c>
      <c r="F23" s="267">
        <v>2266.0100000000002</v>
      </c>
      <c r="G23" s="267">
        <v>53.14</v>
      </c>
      <c r="H23" s="268"/>
    </row>
    <row r="24" spans="1:8" ht="14.1" customHeight="1">
      <c r="A24" s="172" t="s">
        <v>338</v>
      </c>
      <c r="B24" s="173" t="s">
        <v>339</v>
      </c>
      <c r="C24" s="174">
        <f t="shared" si="0"/>
        <v>8395.2899999999991</v>
      </c>
      <c r="D24" s="269">
        <f>(D25+D26+D27+D28+D29+D30+D31+D32+D37+D38+D39)</f>
        <v>4194.04</v>
      </c>
      <c r="E24" s="269">
        <f t="shared" ref="E24:H24" si="1">(E25+E26+E27+E28+E29+E30+E31+E32+E37+E38+E39)</f>
        <v>0</v>
      </c>
      <c r="F24" s="269">
        <f t="shared" si="1"/>
        <v>423.9</v>
      </c>
      <c r="G24" s="269">
        <f t="shared" si="1"/>
        <v>3777.35</v>
      </c>
      <c r="H24" s="269">
        <f t="shared" si="1"/>
        <v>0</v>
      </c>
    </row>
    <row r="25" spans="1:8" ht="14.1" customHeight="1">
      <c r="A25" s="172" t="s">
        <v>340</v>
      </c>
      <c r="B25" s="177" t="s">
        <v>40</v>
      </c>
      <c r="C25" s="174">
        <f t="shared" si="0"/>
        <v>3777.35</v>
      </c>
      <c r="D25" s="268"/>
      <c r="E25" s="268"/>
      <c r="F25" s="268"/>
      <c r="G25" s="268">
        <v>3777.35</v>
      </c>
      <c r="H25" s="268"/>
    </row>
    <row r="26" spans="1:8" ht="24.75" customHeight="1">
      <c r="A26" s="172" t="s">
        <v>341</v>
      </c>
      <c r="B26" s="177" t="s">
        <v>41</v>
      </c>
      <c r="C26" s="174">
        <f t="shared" si="0"/>
        <v>78.400000000000006</v>
      </c>
      <c r="D26" s="269">
        <f>78.4</f>
        <v>78.400000000000006</v>
      </c>
      <c r="E26" s="268"/>
      <c r="F26" s="268"/>
      <c r="G26" s="268"/>
      <c r="H26" s="268"/>
    </row>
    <row r="27" spans="1:8" ht="14.1" customHeight="1">
      <c r="A27" s="172" t="s">
        <v>342</v>
      </c>
      <c r="B27" s="177" t="s">
        <v>343</v>
      </c>
      <c r="C27" s="174">
        <f t="shared" si="0"/>
        <v>94.32</v>
      </c>
      <c r="D27" s="268">
        <f>62.06+32.26</f>
        <v>94.32</v>
      </c>
      <c r="E27" s="268"/>
      <c r="F27" s="268"/>
      <c r="G27" s="268"/>
      <c r="H27" s="268"/>
    </row>
    <row r="28" spans="1:8" ht="24.75" customHeight="1">
      <c r="A28" s="172" t="s">
        <v>344</v>
      </c>
      <c r="B28" s="177" t="s">
        <v>345</v>
      </c>
      <c r="C28" s="174">
        <f t="shared" si="0"/>
        <v>68.3</v>
      </c>
      <c r="D28" s="268">
        <f>38+30.3</f>
        <v>68.3</v>
      </c>
      <c r="E28" s="268"/>
      <c r="F28" s="268"/>
      <c r="G28" s="268"/>
      <c r="H28" s="268"/>
    </row>
    <row r="29" spans="1:8" ht="14.1" customHeight="1">
      <c r="A29" s="172" t="s">
        <v>346</v>
      </c>
      <c r="B29" s="177" t="s">
        <v>347</v>
      </c>
      <c r="C29" s="174">
        <f t="shared" si="0"/>
        <v>0</v>
      </c>
      <c r="D29" s="268"/>
      <c r="E29" s="268"/>
      <c r="F29" s="268"/>
      <c r="G29" s="268"/>
      <c r="H29" s="268"/>
    </row>
    <row r="30" spans="1:8" ht="14.1" customHeight="1">
      <c r="A30" s="172" t="s">
        <v>348</v>
      </c>
      <c r="B30" s="177" t="s">
        <v>349</v>
      </c>
      <c r="C30" s="174">
        <f t="shared" si="0"/>
        <v>161.4</v>
      </c>
      <c r="D30" s="268">
        <f>161.4</f>
        <v>161.4</v>
      </c>
      <c r="E30" s="268"/>
      <c r="F30" s="268"/>
      <c r="G30" s="268"/>
      <c r="H30" s="268"/>
    </row>
    <row r="31" spans="1:8" ht="14.1" customHeight="1">
      <c r="A31" s="172" t="s">
        <v>350</v>
      </c>
      <c r="B31" s="177" t="s">
        <v>351</v>
      </c>
      <c r="C31" s="174">
        <f t="shared" si="0"/>
        <v>63.7</v>
      </c>
      <c r="D31" s="268"/>
      <c r="E31" s="268"/>
      <c r="F31" s="268">
        <f>8.7+24+3+28</f>
        <v>63.7</v>
      </c>
      <c r="G31" s="268"/>
      <c r="H31" s="268"/>
    </row>
    <row r="32" spans="1:8" ht="14.1" customHeight="1">
      <c r="A32" s="172" t="s">
        <v>352</v>
      </c>
      <c r="B32" s="177" t="s">
        <v>51</v>
      </c>
      <c r="C32" s="174">
        <f>(D32+E32+F32+G32+H32)</f>
        <v>933.36</v>
      </c>
      <c r="D32" s="268">
        <f>(D34+D35+D36)</f>
        <v>933.36</v>
      </c>
      <c r="E32" s="268">
        <f t="shared" ref="E32:H32" si="2">(E34+E35+E36)</f>
        <v>0</v>
      </c>
      <c r="F32" s="268">
        <f t="shared" si="2"/>
        <v>0</v>
      </c>
      <c r="G32" s="268">
        <f t="shared" si="2"/>
        <v>0</v>
      </c>
      <c r="H32" s="268">
        <f t="shared" si="2"/>
        <v>0</v>
      </c>
    </row>
    <row r="33" spans="1:8" ht="14.1" customHeight="1">
      <c r="A33" s="172"/>
      <c r="B33" s="173" t="s">
        <v>334</v>
      </c>
      <c r="C33" s="174"/>
      <c r="D33" s="268"/>
      <c r="E33" s="268"/>
      <c r="F33" s="268"/>
      <c r="G33" s="268"/>
      <c r="H33" s="268"/>
    </row>
    <row r="34" spans="1:8" ht="14.1" customHeight="1">
      <c r="A34" s="172"/>
      <c r="B34" s="177" t="s">
        <v>353</v>
      </c>
      <c r="C34" s="174">
        <f t="shared" ref="C34:C43" si="3">(D34+E34+F34+G34+H34)</f>
        <v>494.94</v>
      </c>
      <c r="D34" s="268">
        <v>494.94</v>
      </c>
      <c r="E34" s="268"/>
      <c r="F34" s="268"/>
      <c r="G34" s="268"/>
      <c r="H34" s="268"/>
    </row>
    <row r="35" spans="1:8" ht="14.1" customHeight="1">
      <c r="A35" s="172"/>
      <c r="B35" s="177" t="s">
        <v>354</v>
      </c>
      <c r="C35" s="174">
        <f t="shared" si="3"/>
        <v>438.42</v>
      </c>
      <c r="D35" s="268">
        <f>438.42</f>
        <v>438.42</v>
      </c>
      <c r="E35" s="268"/>
      <c r="F35" s="268"/>
      <c r="G35" s="268"/>
      <c r="H35" s="268"/>
    </row>
    <row r="36" spans="1:8" ht="14.1" customHeight="1">
      <c r="A36" s="172"/>
      <c r="B36" s="177" t="s">
        <v>355</v>
      </c>
      <c r="C36" s="174">
        <f t="shared" si="3"/>
        <v>0</v>
      </c>
      <c r="D36" s="268"/>
      <c r="E36" s="268"/>
      <c r="F36" s="268"/>
      <c r="G36" s="268"/>
      <c r="H36" s="268"/>
    </row>
    <row r="37" spans="1:8" ht="26.25" customHeight="1">
      <c r="A37" s="172" t="s">
        <v>356</v>
      </c>
      <c r="B37" s="177" t="s">
        <v>52</v>
      </c>
      <c r="C37" s="174">
        <f t="shared" si="3"/>
        <v>0</v>
      </c>
      <c r="D37" s="268"/>
      <c r="E37" s="268"/>
      <c r="F37" s="268"/>
      <c r="G37" s="268"/>
      <c r="H37" s="268"/>
    </row>
    <row r="38" spans="1:8" ht="14.25" customHeight="1">
      <c r="A38" s="172" t="s">
        <v>357</v>
      </c>
      <c r="B38" s="177" t="s">
        <v>53</v>
      </c>
      <c r="C38" s="174">
        <f t="shared" si="3"/>
        <v>88.94</v>
      </c>
      <c r="D38" s="268">
        <v>88.94</v>
      </c>
      <c r="E38" s="268"/>
      <c r="F38" s="268"/>
      <c r="G38" s="268"/>
      <c r="H38" s="268"/>
    </row>
    <row r="39" spans="1:8" ht="14.1" customHeight="1">
      <c r="A39" s="172" t="s">
        <v>358</v>
      </c>
      <c r="B39" s="177" t="s">
        <v>54</v>
      </c>
      <c r="C39" s="174">
        <f t="shared" si="3"/>
        <v>3129.52</v>
      </c>
      <c r="D39" s="268">
        <v>2769.32</v>
      </c>
      <c r="E39" s="268"/>
      <c r="F39" s="268">
        <f>236+124.2</f>
        <v>360.2</v>
      </c>
      <c r="G39" s="268"/>
      <c r="H39" s="268"/>
    </row>
    <row r="40" spans="1:8" ht="14.1" customHeight="1">
      <c r="A40" s="172" t="s">
        <v>359</v>
      </c>
      <c r="B40" s="173" t="s">
        <v>105</v>
      </c>
      <c r="C40" s="174">
        <f t="shared" si="3"/>
        <v>1792.38</v>
      </c>
      <c r="D40" s="268">
        <v>600</v>
      </c>
      <c r="E40" s="268"/>
      <c r="F40" s="268">
        <v>1192.3800000000001</v>
      </c>
      <c r="G40" s="268"/>
      <c r="H40" s="268"/>
    </row>
    <row r="41" spans="1:8" ht="14.1" customHeight="1">
      <c r="A41" s="172"/>
      <c r="B41" s="173"/>
      <c r="C41" s="174">
        <f t="shared" si="3"/>
        <v>0</v>
      </c>
      <c r="D41" s="172"/>
      <c r="E41" s="172"/>
      <c r="F41" s="172"/>
      <c r="G41" s="172"/>
      <c r="H41" s="172"/>
    </row>
    <row r="42" spans="1:8" ht="14.1" customHeight="1">
      <c r="A42" s="172"/>
      <c r="B42" s="173"/>
      <c r="C42" s="174">
        <f t="shared" si="3"/>
        <v>0</v>
      </c>
      <c r="D42" s="172"/>
      <c r="E42" s="172"/>
      <c r="F42" s="172"/>
      <c r="G42" s="172"/>
      <c r="H42" s="172"/>
    </row>
    <row r="43" spans="1:8" ht="17.25" customHeight="1">
      <c r="A43" s="178"/>
      <c r="B43" s="179" t="s">
        <v>360</v>
      </c>
      <c r="C43" s="176">
        <f t="shared" si="3"/>
        <v>211235.09000000003</v>
      </c>
      <c r="D43" s="176">
        <f>(D20+D23+D24+D40+D41+D42)</f>
        <v>38541.479999999996</v>
      </c>
      <c r="E43" s="176">
        <f>(E20+E23+E24+E40+E41+E42)</f>
        <v>1605.81</v>
      </c>
      <c r="F43" s="176">
        <f>(F20+F23+F24+F40+F41+F42)</f>
        <v>165550.49000000002</v>
      </c>
      <c r="G43" s="176">
        <f>(G20+G23+G24+G40+G41+G42)</f>
        <v>5537.3099999999995</v>
      </c>
      <c r="H43" s="174">
        <f>(H20+H23+H24+H40+H41+H42)</f>
        <v>0</v>
      </c>
    </row>
    <row r="45" spans="1:8">
      <c r="A45" s="180" t="s">
        <v>219</v>
      </c>
      <c r="C45" s="411"/>
      <c r="D45" s="411"/>
      <c r="F45" s="412" t="s">
        <v>220</v>
      </c>
      <c r="G45" s="411"/>
      <c r="H45" s="411"/>
    </row>
    <row r="46" spans="1:8">
      <c r="C46" s="396" t="s">
        <v>361</v>
      </c>
      <c r="D46" s="396"/>
      <c r="E46" s="395" t="s">
        <v>362</v>
      </c>
      <c r="F46" s="395"/>
      <c r="G46" s="395"/>
      <c r="H46" s="395"/>
    </row>
    <row r="47" spans="1:8" ht="4.5" customHeight="1">
      <c r="C47" s="169"/>
      <c r="D47" s="169"/>
      <c r="E47" s="169"/>
      <c r="F47" s="169"/>
      <c r="G47" s="169"/>
      <c r="H47" s="169"/>
    </row>
    <row r="48" spans="1:8" ht="27" customHeight="1">
      <c r="A48" s="413" t="s">
        <v>414</v>
      </c>
      <c r="B48" s="414"/>
      <c r="C48" s="411"/>
      <c r="D48" s="411"/>
      <c r="F48" s="412" t="s">
        <v>224</v>
      </c>
      <c r="G48" s="411"/>
      <c r="H48" s="411"/>
    </row>
    <row r="49" spans="2:8">
      <c r="C49" s="396" t="s">
        <v>361</v>
      </c>
      <c r="D49" s="396"/>
      <c r="E49" s="395" t="s">
        <v>362</v>
      </c>
      <c r="F49" s="395"/>
      <c r="G49" s="395"/>
      <c r="H49" s="395"/>
    </row>
    <row r="50" spans="2:8">
      <c r="C50" s="169"/>
      <c r="D50" s="169"/>
      <c r="E50" s="169"/>
      <c r="F50" s="169"/>
      <c r="G50" s="399"/>
      <c r="H50" s="399"/>
    </row>
    <row r="51" spans="2:8">
      <c r="B51" t="s">
        <v>426</v>
      </c>
    </row>
  </sheetData>
  <mergeCells count="29">
    <mergeCell ref="A48:B48"/>
    <mergeCell ref="C48:D48"/>
    <mergeCell ref="F48:H48"/>
    <mergeCell ref="C49:D49"/>
    <mergeCell ref="E49:H49"/>
    <mergeCell ref="G50:H50"/>
    <mergeCell ref="F16:F18"/>
    <mergeCell ref="G16:G18"/>
    <mergeCell ref="H16:H18"/>
    <mergeCell ref="C45:D45"/>
    <mergeCell ref="F45:H45"/>
    <mergeCell ref="C46:D46"/>
    <mergeCell ref="E46:H46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9:D9"/>
    <mergeCell ref="E2:H2"/>
    <mergeCell ref="E3:H3"/>
    <mergeCell ref="E4:H4"/>
    <mergeCell ref="E5:H5"/>
    <mergeCell ref="E6:H6"/>
  </mergeCells>
  <pageMargins left="0.70866141732283472" right="0.15748031496062992" top="0.74803149606299213" bottom="0.35433070866141736" header="0.11811023622047245" footer="0.1181102362204724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A299D-5BA2-4FFB-AC5E-6FB68DEA03F1}">
  <sheetPr>
    <pageSetUpPr fitToPage="1"/>
  </sheetPr>
  <dimension ref="A1:H38"/>
  <sheetViews>
    <sheetView topLeftCell="A4" workbookViewId="0">
      <selection activeCell="B32" sqref="B32:C32"/>
    </sheetView>
  </sheetViews>
  <sheetFormatPr defaultRowHeight="12.75"/>
  <cols>
    <col min="1" max="1" width="4.42578125" style="184" customWidth="1"/>
    <col min="2" max="2" width="21.85546875" style="184" customWidth="1"/>
    <col min="3" max="3" width="39.28515625" style="184" customWidth="1"/>
    <col min="4" max="4" width="14.42578125" style="184" customWidth="1"/>
    <col min="5" max="5" width="16.85546875" style="184" customWidth="1"/>
    <col min="6" max="6" width="12.140625" style="184" customWidth="1"/>
    <col min="7" max="7" width="14.5703125" style="184" customWidth="1"/>
    <col min="8" max="8" width="13.28515625" style="184" customWidth="1"/>
    <col min="9" max="16384" width="9.140625" style="184"/>
  </cols>
  <sheetData>
    <row r="1" spans="1:8" ht="21" customHeight="1">
      <c r="A1" s="181"/>
      <c r="B1" s="182"/>
      <c r="C1" s="183"/>
      <c r="D1" s="183"/>
      <c r="E1" s="183"/>
      <c r="F1" s="183"/>
      <c r="G1" s="182"/>
      <c r="H1" s="257" t="s">
        <v>368</v>
      </c>
    </row>
    <row r="2" spans="1:8" ht="27" customHeight="1">
      <c r="A2" s="181"/>
      <c r="B2" s="182"/>
      <c r="C2" s="183"/>
      <c r="D2" s="185"/>
      <c r="E2" s="185"/>
      <c r="F2" s="416" t="s">
        <v>369</v>
      </c>
      <c r="G2" s="416"/>
      <c r="H2" s="416"/>
    </row>
    <row r="3" spans="1:8" ht="15">
      <c r="A3" s="181"/>
      <c r="B3" s="182"/>
      <c r="C3" s="183"/>
      <c r="D3" s="185"/>
      <c r="E3" s="185"/>
      <c r="F3" s="416" t="s">
        <v>370</v>
      </c>
      <c r="G3" s="417"/>
      <c r="H3" s="417"/>
    </row>
    <row r="4" spans="1:8" ht="15">
      <c r="A4" s="181"/>
      <c r="B4" s="182"/>
      <c r="C4" s="183"/>
      <c r="D4" s="185"/>
      <c r="E4" s="185"/>
      <c r="F4" s="416" t="s">
        <v>371</v>
      </c>
      <c r="G4" s="417"/>
      <c r="H4" s="417"/>
    </row>
    <row r="5" spans="1:8" ht="15">
      <c r="A5" s="181"/>
      <c r="B5" s="182"/>
      <c r="C5" s="183"/>
      <c r="D5" s="185"/>
      <c r="E5" s="185"/>
      <c r="F5" s="185" t="s">
        <v>372</v>
      </c>
      <c r="G5" s="185"/>
      <c r="H5" s="185"/>
    </row>
    <row r="6" spans="1:8">
      <c r="A6" s="181"/>
      <c r="B6" s="182"/>
      <c r="C6" s="418" t="s">
        <v>373</v>
      </c>
      <c r="D6" s="418"/>
      <c r="E6" s="418"/>
      <c r="F6" s="418"/>
      <c r="G6" s="418"/>
      <c r="H6" s="418"/>
    </row>
    <row r="7" spans="1:8">
      <c r="A7" s="181"/>
      <c r="B7" s="187"/>
      <c r="C7" s="186"/>
      <c r="D7" s="186"/>
      <c r="E7" s="186"/>
      <c r="F7" s="186"/>
      <c r="G7" s="186"/>
      <c r="H7" s="186"/>
    </row>
    <row r="8" spans="1:8" ht="15" customHeight="1">
      <c r="A8" s="181"/>
      <c r="B8" s="187"/>
      <c r="C8" s="188"/>
      <c r="D8" s="415" t="s">
        <v>324</v>
      </c>
      <c r="E8" s="415"/>
      <c r="F8" s="415"/>
      <c r="G8" s="415"/>
      <c r="H8" s="188"/>
    </row>
    <row r="9" spans="1:8">
      <c r="A9" s="181"/>
      <c r="B9" s="182"/>
      <c r="C9" s="419" t="s">
        <v>374</v>
      </c>
      <c r="D9" s="419"/>
      <c r="E9" s="419"/>
      <c r="F9" s="419"/>
      <c r="G9" s="419"/>
      <c r="H9" s="419"/>
    </row>
    <row r="10" spans="1:8" ht="15.75">
      <c r="A10" s="181"/>
      <c r="B10" s="420" t="s">
        <v>418</v>
      </c>
      <c r="C10" s="420"/>
      <c r="D10" s="420"/>
      <c r="E10" s="420"/>
      <c r="F10" s="420"/>
      <c r="G10" s="420"/>
      <c r="H10" s="420"/>
    </row>
    <row r="11" spans="1:8" ht="13.5" customHeight="1">
      <c r="A11" s="181"/>
      <c r="B11" s="182"/>
      <c r="C11" s="186"/>
      <c r="D11" s="186"/>
      <c r="E11" s="190"/>
      <c r="F11" s="190"/>
      <c r="G11" s="182"/>
      <c r="H11" s="182"/>
    </row>
    <row r="12" spans="1:8">
      <c r="A12" s="181"/>
      <c r="B12" s="182"/>
      <c r="C12" s="186"/>
      <c r="D12" s="182"/>
      <c r="E12" s="191" t="s">
        <v>375</v>
      </c>
      <c r="F12" s="192"/>
      <c r="G12" s="182"/>
      <c r="H12" s="182"/>
    </row>
    <row r="13" spans="1:8">
      <c r="A13" s="181"/>
      <c r="B13" s="182"/>
      <c r="C13" s="182"/>
      <c r="D13" s="182"/>
      <c r="E13" s="193" t="s">
        <v>376</v>
      </c>
      <c r="F13" s="194"/>
      <c r="G13" s="182"/>
      <c r="H13" s="182"/>
    </row>
    <row r="14" spans="1:8" ht="15.75" hidden="1">
      <c r="A14" s="181"/>
      <c r="B14" s="189"/>
      <c r="C14" s="183"/>
      <c r="D14" s="183"/>
      <c r="E14" s="183"/>
      <c r="F14" s="183"/>
      <c r="G14" s="182"/>
      <c r="H14" s="182"/>
    </row>
    <row r="15" spans="1:8" ht="15">
      <c r="A15" s="181"/>
      <c r="B15" s="195"/>
      <c r="C15" s="183"/>
      <c r="D15" s="183"/>
      <c r="E15" s="183"/>
      <c r="F15" s="183"/>
      <c r="G15" s="182"/>
      <c r="H15" s="194" t="s">
        <v>377</v>
      </c>
    </row>
    <row r="16" spans="1:8">
      <c r="A16" s="181"/>
      <c r="B16" s="421" t="s">
        <v>378</v>
      </c>
      <c r="C16" s="421" t="s">
        <v>379</v>
      </c>
      <c r="D16" s="423" t="s">
        <v>380</v>
      </c>
      <c r="E16" s="424"/>
      <c r="F16" s="424"/>
      <c r="G16" s="424"/>
      <c r="H16" s="425"/>
    </row>
    <row r="17" spans="1:8">
      <c r="A17" s="181"/>
      <c r="B17" s="422"/>
      <c r="C17" s="422"/>
      <c r="D17" s="196"/>
      <c r="E17" s="197"/>
      <c r="F17" s="197"/>
      <c r="G17" s="197"/>
      <c r="H17" s="198"/>
    </row>
    <row r="18" spans="1:8">
      <c r="A18" s="181"/>
      <c r="B18" s="422"/>
      <c r="C18" s="422"/>
      <c r="D18" s="421" t="s">
        <v>381</v>
      </c>
      <c r="E18" s="421" t="s">
        <v>382</v>
      </c>
      <c r="F18" s="427" t="s">
        <v>383</v>
      </c>
      <c r="G18" s="421" t="s">
        <v>384</v>
      </c>
      <c r="H18" s="421" t="s">
        <v>385</v>
      </c>
    </row>
    <row r="19" spans="1:8" ht="20.25" customHeight="1">
      <c r="A19" s="181"/>
      <c r="B19" s="422"/>
      <c r="C19" s="422"/>
      <c r="D19" s="426"/>
      <c r="E19" s="426"/>
      <c r="F19" s="428"/>
      <c r="G19" s="426"/>
      <c r="H19" s="426"/>
    </row>
    <row r="20" spans="1:8">
      <c r="A20" s="181"/>
      <c r="B20" s="199">
        <v>1</v>
      </c>
      <c r="C20" s="200">
        <v>2</v>
      </c>
      <c r="D20" s="199">
        <v>3</v>
      </c>
      <c r="E20" s="199">
        <v>4</v>
      </c>
      <c r="F20" s="199">
        <v>5</v>
      </c>
      <c r="G20" s="199">
        <v>6</v>
      </c>
      <c r="H20" s="199">
        <v>7</v>
      </c>
    </row>
    <row r="21" spans="1:8">
      <c r="A21" s="181"/>
      <c r="B21" s="201"/>
      <c r="C21" s="202"/>
      <c r="D21" s="203">
        <v>0</v>
      </c>
      <c r="E21" s="204">
        <v>0</v>
      </c>
      <c r="F21" s="204">
        <v>0</v>
      </c>
      <c r="G21" s="205">
        <v>0</v>
      </c>
      <c r="H21" s="206">
        <v>0</v>
      </c>
    </row>
    <row r="22" spans="1:8" ht="26.25" customHeight="1">
      <c r="A22" s="181"/>
      <c r="B22" s="201">
        <v>741</v>
      </c>
      <c r="C22" s="207" t="s">
        <v>386</v>
      </c>
      <c r="D22" s="208">
        <v>1727.6</v>
      </c>
      <c r="E22" s="209">
        <f>5889.12+197.54</f>
        <v>6086.66</v>
      </c>
      <c r="F22" s="210">
        <v>7704.28</v>
      </c>
      <c r="G22" s="211">
        <v>0</v>
      </c>
      <c r="H22" s="210">
        <f>D22+E22-F22</f>
        <v>109.98000000000047</v>
      </c>
    </row>
    <row r="23" spans="1:8">
      <c r="A23" s="181"/>
      <c r="B23" s="201"/>
      <c r="C23" s="202"/>
      <c r="D23" s="212"/>
      <c r="E23" s="201"/>
      <c r="F23" s="201"/>
      <c r="G23" s="213"/>
      <c r="H23" s="213"/>
    </row>
    <row r="24" spans="1:8">
      <c r="A24" s="181"/>
      <c r="B24" s="201"/>
      <c r="C24" s="201"/>
      <c r="D24" s="212"/>
      <c r="E24" s="201"/>
      <c r="F24" s="201"/>
      <c r="G24" s="213"/>
      <c r="H24" s="213"/>
    </row>
    <row r="25" spans="1:8">
      <c r="A25" s="181"/>
      <c r="B25" s="201"/>
      <c r="C25" s="201"/>
      <c r="D25" s="212"/>
      <c r="E25" s="201"/>
      <c r="F25" s="201"/>
      <c r="G25" s="213"/>
      <c r="H25" s="213"/>
    </row>
    <row r="26" spans="1:8" ht="15">
      <c r="A26" s="181"/>
      <c r="B26" s="214"/>
      <c r="C26" s="215" t="s">
        <v>387</v>
      </c>
      <c r="D26" s="216">
        <f>SUM(D22:D25)</f>
        <v>1727.6</v>
      </c>
      <c r="E26" s="216">
        <f>SUM(E22:E25)</f>
        <v>6086.66</v>
      </c>
      <c r="F26" s="216">
        <f>SUM(F22:F25)</f>
        <v>7704.28</v>
      </c>
      <c r="G26" s="216">
        <v>0</v>
      </c>
      <c r="H26" s="216">
        <f>SUM(H22:H25)</f>
        <v>109.98000000000047</v>
      </c>
    </row>
    <row r="27" spans="1:8" ht="15">
      <c r="A27" s="181"/>
      <c r="B27" s="182"/>
      <c r="C27" s="183"/>
      <c r="D27" s="183"/>
      <c r="E27" s="183"/>
      <c r="F27" s="183"/>
      <c r="G27" s="182"/>
      <c r="H27" s="182"/>
    </row>
    <row r="28" spans="1:8">
      <c r="A28" s="181"/>
      <c r="B28" s="182"/>
      <c r="C28" s="182"/>
      <c r="D28" s="182"/>
      <c r="E28" s="182"/>
      <c r="F28" s="182"/>
      <c r="G28" s="182"/>
      <c r="H28" s="182"/>
    </row>
    <row r="29" spans="1:8" ht="15.75">
      <c r="A29" s="181"/>
      <c r="B29" s="432" t="s">
        <v>219</v>
      </c>
      <c r="C29" s="432"/>
      <c r="D29" s="217"/>
      <c r="E29" s="218"/>
      <c r="F29" s="182"/>
      <c r="G29" s="432" t="s">
        <v>220</v>
      </c>
      <c r="H29" s="432"/>
    </row>
    <row r="30" spans="1:8">
      <c r="A30" s="181"/>
      <c r="B30" s="433" t="s">
        <v>388</v>
      </c>
      <c r="C30" s="433"/>
      <c r="D30" s="219"/>
      <c r="E30" s="220" t="s">
        <v>222</v>
      </c>
      <c r="F30" s="220"/>
      <c r="G30" s="430" t="s">
        <v>223</v>
      </c>
      <c r="H30" s="430"/>
    </row>
    <row r="31" spans="1:8">
      <c r="A31" s="181"/>
      <c r="B31" s="182"/>
      <c r="C31" s="182"/>
      <c r="D31" s="192"/>
      <c r="E31" s="182"/>
      <c r="F31" s="182"/>
      <c r="G31" s="182"/>
      <c r="H31" s="182"/>
    </row>
    <row r="32" spans="1:8" ht="35.25" customHeight="1">
      <c r="A32" s="181"/>
      <c r="B32" s="481" t="s">
        <v>414</v>
      </c>
      <c r="C32" s="434"/>
      <c r="D32" s="221"/>
      <c r="E32" s="221"/>
      <c r="F32" s="182"/>
      <c r="G32" s="435" t="s">
        <v>224</v>
      </c>
      <c r="H32" s="435"/>
    </row>
    <row r="33" spans="1:8" ht="26.25" customHeight="1">
      <c r="A33" s="181"/>
      <c r="B33" s="429" t="s">
        <v>225</v>
      </c>
      <c r="C33" s="429"/>
      <c r="D33" s="222"/>
      <c r="E33" s="220" t="s">
        <v>222</v>
      </c>
      <c r="F33" s="220"/>
      <c r="G33" s="430" t="s">
        <v>223</v>
      </c>
      <c r="H33" s="430"/>
    </row>
    <row r="34" spans="1:8" ht="15">
      <c r="A34" s="181"/>
      <c r="B34" s="187"/>
      <c r="C34" s="223"/>
      <c r="D34" s="223"/>
      <c r="E34" s="223"/>
      <c r="F34" s="223"/>
      <c r="G34" s="187"/>
      <c r="H34" s="187"/>
    </row>
    <row r="35" spans="1:8" ht="15" hidden="1">
      <c r="A35" s="181"/>
      <c r="B35" s="187"/>
      <c r="C35" s="223"/>
      <c r="D35" s="223"/>
      <c r="E35" s="223"/>
      <c r="F35" s="223"/>
      <c r="G35" s="187"/>
      <c r="H35" s="187"/>
    </row>
    <row r="36" spans="1:8" ht="15" hidden="1">
      <c r="A36" s="181"/>
      <c r="B36" s="187"/>
      <c r="C36" s="223"/>
      <c r="D36" s="223"/>
      <c r="E36" s="223"/>
      <c r="F36" s="223"/>
      <c r="G36" s="187"/>
      <c r="H36" s="187"/>
    </row>
    <row r="37" spans="1:8" ht="15" customHeight="1">
      <c r="A37" s="181"/>
      <c r="B37" s="431" t="s">
        <v>426</v>
      </c>
      <c r="C37" s="431"/>
      <c r="D37" s="431"/>
      <c r="E37" s="431"/>
      <c r="F37" s="431"/>
      <c r="G37" s="187"/>
      <c r="H37" s="187"/>
    </row>
    <row r="38" spans="1:8" ht="15">
      <c r="A38" s="181"/>
      <c r="B38" s="187"/>
      <c r="C38" s="223"/>
      <c r="D38" s="223"/>
      <c r="E38" s="223"/>
      <c r="F38" s="223"/>
      <c r="G38" s="187"/>
      <c r="H38" s="187"/>
    </row>
  </sheetData>
  <protectedRanges>
    <protectedRange algorithmName="SHA-512" hashValue="2ioYzg2oT+slOHIKnxLvcBfzrgmqGAIJveP0T1VK0jymo93HbOnpyEhPYxlrRc8P4QrpfpQPWg8J0hpfMATPZw==" saltValue="6eOds3X0GthiaD/TTIKelA==" spinCount="100000" sqref="E22" name="Diapazonas1"/>
  </protectedRanges>
  <mergeCells count="24">
    <mergeCell ref="B33:C33"/>
    <mergeCell ref="G33:H33"/>
    <mergeCell ref="B37:F37"/>
    <mergeCell ref="B29:C29"/>
    <mergeCell ref="G29:H29"/>
    <mergeCell ref="B30:C30"/>
    <mergeCell ref="G30:H30"/>
    <mergeCell ref="B32:C32"/>
    <mergeCell ref="G32:H32"/>
    <mergeCell ref="C9:H9"/>
    <mergeCell ref="B10:H10"/>
    <mergeCell ref="B16:B19"/>
    <mergeCell ref="C16:C19"/>
    <mergeCell ref="D16:H16"/>
    <mergeCell ref="D18:D19"/>
    <mergeCell ref="E18:E19"/>
    <mergeCell ref="F18:F19"/>
    <mergeCell ref="G18:G19"/>
    <mergeCell ref="H18:H19"/>
    <mergeCell ref="D8:G8"/>
    <mergeCell ref="F3:H3"/>
    <mergeCell ref="F4:H4"/>
    <mergeCell ref="C6:H6"/>
    <mergeCell ref="F2:H2"/>
  </mergeCells>
  <pageMargins left="0.43307086614173229" right="0.43307086614173229" top="0.39370078740157483" bottom="0.39370078740157483" header="0.15748031496062992" footer="0.1574803149606299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3D36-E323-439F-A9AE-927279E9548C}">
  <sheetPr>
    <pageSetUpPr fitToPage="1"/>
  </sheetPr>
  <dimension ref="A1:O34"/>
  <sheetViews>
    <sheetView workbookViewId="0">
      <selection activeCell="Q29" sqref="Q29"/>
    </sheetView>
  </sheetViews>
  <sheetFormatPr defaultColWidth="9.140625" defaultRowHeight="12.75"/>
  <cols>
    <col min="1" max="3" width="9.140625" style="224"/>
    <col min="4" max="4" width="16" style="224" customWidth="1"/>
    <col min="5" max="5" width="13.5703125" style="224" customWidth="1"/>
    <col min="6" max="6" width="11.7109375" style="224" customWidth="1"/>
    <col min="7" max="7" width="12.7109375" style="224" customWidth="1"/>
    <col min="8" max="8" width="14.7109375" style="224" customWidth="1"/>
    <col min="9" max="9" width="13.85546875" style="224" customWidth="1"/>
    <col min="10" max="10" width="12.28515625" style="224" customWidth="1"/>
    <col min="11" max="11" width="16.5703125" style="224" customWidth="1"/>
    <col min="12" max="16384" width="9.140625" style="224"/>
  </cols>
  <sheetData>
    <row r="1" spans="1:15" ht="64.5" customHeight="1">
      <c r="I1" s="225"/>
      <c r="J1" s="437" t="s">
        <v>389</v>
      </c>
      <c r="K1" s="437"/>
    </row>
    <row r="2" spans="1:15" ht="15.75">
      <c r="A2" s="226"/>
      <c r="B2" s="438" t="s">
        <v>324</v>
      </c>
      <c r="C2" s="438"/>
      <c r="D2" s="438"/>
      <c r="E2" s="438"/>
      <c r="F2" s="438"/>
      <c r="G2" s="438"/>
      <c r="H2" s="438"/>
    </row>
    <row r="3" spans="1:15">
      <c r="B3" s="439" t="s">
        <v>259</v>
      </c>
      <c r="C3" s="439"/>
      <c r="D3" s="439"/>
      <c r="E3" s="439"/>
      <c r="F3" s="439"/>
    </row>
    <row r="5" spans="1:15">
      <c r="B5" s="440" t="s">
        <v>390</v>
      </c>
      <c r="C5" s="440"/>
      <c r="D5" s="440"/>
      <c r="E5" s="440"/>
      <c r="F5" s="440"/>
      <c r="G5" s="440"/>
      <c r="H5" s="440"/>
    </row>
    <row r="6" spans="1:15">
      <c r="B6" s="439" t="s">
        <v>391</v>
      </c>
      <c r="C6" s="439"/>
      <c r="D6" s="439"/>
      <c r="E6" s="439"/>
      <c r="F6" s="439"/>
    </row>
    <row r="7" spans="1:15">
      <c r="A7" s="226"/>
      <c r="B7" s="436"/>
      <c r="C7" s="436"/>
      <c r="D7" s="436"/>
      <c r="E7" s="436"/>
      <c r="F7" s="436"/>
      <c r="G7" s="226"/>
      <c r="H7" s="226"/>
      <c r="I7" s="226"/>
      <c r="J7" s="226"/>
      <c r="K7" s="227"/>
    </row>
    <row r="8" spans="1:15">
      <c r="A8" s="228"/>
      <c r="B8" s="228"/>
      <c r="C8" s="228"/>
      <c r="D8" s="228"/>
      <c r="E8" s="228"/>
      <c r="F8" s="228"/>
      <c r="G8" s="228"/>
      <c r="H8" s="228"/>
      <c r="I8" s="228"/>
      <c r="J8" s="444" t="s">
        <v>411</v>
      </c>
      <c r="K8" s="444"/>
    </row>
    <row r="9" spans="1:15" s="230" customFormat="1" ht="15.75">
      <c r="A9" s="445" t="s">
        <v>419</v>
      </c>
      <c r="B9" s="445"/>
      <c r="C9" s="445"/>
      <c r="D9" s="445"/>
      <c r="E9" s="445"/>
      <c r="F9" s="445"/>
      <c r="G9" s="445"/>
      <c r="H9" s="445"/>
      <c r="I9" s="445"/>
      <c r="J9" s="445"/>
      <c r="K9" s="229"/>
    </row>
    <row r="10" spans="1:15">
      <c r="D10" s="231"/>
      <c r="E10" s="231"/>
      <c r="F10" s="231"/>
    </row>
    <row r="11" spans="1:15">
      <c r="D11" s="439"/>
      <c r="E11" s="439"/>
      <c r="F11" s="439"/>
    </row>
    <row r="12" spans="1:15">
      <c r="I12" s="232"/>
      <c r="K12" s="233" t="s">
        <v>392</v>
      </c>
    </row>
    <row r="13" spans="1:15">
      <c r="A13" s="446" t="s">
        <v>393</v>
      </c>
      <c r="B13" s="447"/>
      <c r="C13" s="447"/>
      <c r="D13" s="448"/>
      <c r="E13" s="455" t="s">
        <v>394</v>
      </c>
      <c r="F13" s="458" t="s">
        <v>395</v>
      </c>
      <c r="G13" s="459"/>
      <c r="H13" s="458" t="s">
        <v>396</v>
      </c>
      <c r="I13" s="458" t="s">
        <v>397</v>
      </c>
      <c r="J13" s="458" t="s">
        <v>27</v>
      </c>
      <c r="K13" s="455" t="s">
        <v>398</v>
      </c>
    </row>
    <row r="14" spans="1:15">
      <c r="A14" s="449"/>
      <c r="B14" s="450"/>
      <c r="C14" s="450"/>
      <c r="D14" s="451"/>
      <c r="E14" s="456"/>
      <c r="F14" s="460"/>
      <c r="G14" s="461"/>
      <c r="H14" s="462"/>
      <c r="I14" s="462"/>
      <c r="J14" s="462"/>
      <c r="K14" s="456"/>
      <c r="M14" s="226"/>
    </row>
    <row r="15" spans="1:15">
      <c r="A15" s="449"/>
      <c r="B15" s="450"/>
      <c r="C15" s="450"/>
      <c r="D15" s="451"/>
      <c r="E15" s="456"/>
      <c r="F15" s="463" t="s">
        <v>399</v>
      </c>
      <c r="G15" s="458" t="s">
        <v>400</v>
      </c>
      <c r="H15" s="462"/>
      <c r="I15" s="462"/>
      <c r="J15" s="462"/>
      <c r="K15" s="456"/>
      <c r="N15" s="226"/>
      <c r="O15" s="226"/>
    </row>
    <row r="16" spans="1:15">
      <c r="A16" s="452"/>
      <c r="B16" s="453"/>
      <c r="C16" s="453"/>
      <c r="D16" s="454"/>
      <c r="E16" s="457"/>
      <c r="F16" s="464"/>
      <c r="G16" s="460"/>
      <c r="H16" s="460"/>
      <c r="I16" s="460"/>
      <c r="J16" s="460"/>
      <c r="K16" s="457"/>
    </row>
    <row r="17" spans="1:11">
      <c r="A17" s="441" t="s">
        <v>401</v>
      </c>
      <c r="B17" s="442"/>
      <c r="C17" s="442"/>
      <c r="D17" s="443"/>
      <c r="E17" s="234"/>
      <c r="F17" s="235">
        <v>73200</v>
      </c>
      <c r="G17" s="236">
        <v>66100</v>
      </c>
      <c r="H17" s="209">
        <f>55133.17+6086.66</f>
        <v>61219.83</v>
      </c>
      <c r="I17" s="209">
        <f>53405.57+7704.28</f>
        <v>61109.85</v>
      </c>
      <c r="J17" s="237">
        <f>I17</f>
        <v>61109.85</v>
      </c>
      <c r="K17" s="238">
        <f>H17-I17</f>
        <v>109.9800000000032</v>
      </c>
    </row>
    <row r="18" spans="1:11">
      <c r="A18" s="465" t="s">
        <v>402</v>
      </c>
      <c r="B18" s="466"/>
      <c r="C18" s="466"/>
      <c r="D18" s="467"/>
      <c r="E18" s="234"/>
      <c r="F18" s="235"/>
      <c r="G18" s="236"/>
      <c r="H18" s="209"/>
      <c r="I18" s="209"/>
      <c r="J18" s="237"/>
      <c r="K18" s="238"/>
    </row>
    <row r="19" spans="1:11">
      <c r="A19" s="465" t="s">
        <v>403</v>
      </c>
      <c r="B19" s="466"/>
      <c r="C19" s="466"/>
      <c r="D19" s="467"/>
      <c r="E19" s="239"/>
      <c r="F19" s="235"/>
      <c r="G19" s="236"/>
      <c r="H19" s="209"/>
      <c r="I19" s="209"/>
      <c r="J19" s="237"/>
      <c r="K19" s="238"/>
    </row>
    <row r="20" spans="1:11">
      <c r="A20" s="441" t="s">
        <v>404</v>
      </c>
      <c r="B20" s="442"/>
      <c r="C20" s="442"/>
      <c r="D20" s="443"/>
      <c r="E20" s="234"/>
      <c r="F20" s="235"/>
      <c r="G20" s="236"/>
      <c r="H20" s="236"/>
      <c r="I20" s="236"/>
      <c r="J20" s="237"/>
      <c r="K20" s="238"/>
    </row>
    <row r="21" spans="1:11">
      <c r="A21" s="441" t="s">
        <v>405</v>
      </c>
      <c r="B21" s="442"/>
      <c r="C21" s="442"/>
      <c r="D21" s="443"/>
      <c r="E21" s="240"/>
      <c r="F21" s="235"/>
      <c r="G21" s="236"/>
      <c r="H21" s="241"/>
      <c r="I21" s="241"/>
      <c r="J21" s="241"/>
      <c r="K21" s="242"/>
    </row>
    <row r="22" spans="1:11">
      <c r="A22" s="441" t="s">
        <v>406</v>
      </c>
      <c r="B22" s="442"/>
      <c r="C22" s="442"/>
      <c r="D22" s="443"/>
      <c r="E22" s="234"/>
      <c r="F22" s="238" t="s">
        <v>407</v>
      </c>
      <c r="G22" s="241" t="s">
        <v>407</v>
      </c>
      <c r="H22" s="236"/>
      <c r="I22" s="236"/>
      <c r="J22" s="237"/>
      <c r="K22" s="238"/>
    </row>
    <row r="23" spans="1:11">
      <c r="A23" s="441" t="s">
        <v>408</v>
      </c>
      <c r="B23" s="442"/>
      <c r="C23" s="442"/>
      <c r="D23" s="443"/>
      <c r="E23" s="234"/>
      <c r="F23" s="238" t="s">
        <v>407</v>
      </c>
      <c r="G23" s="241" t="s">
        <v>407</v>
      </c>
      <c r="H23" s="236"/>
      <c r="I23" s="236"/>
      <c r="J23" s="237"/>
      <c r="K23" s="238"/>
    </row>
    <row r="24" spans="1:11">
      <c r="A24" s="470" t="s">
        <v>409</v>
      </c>
      <c r="B24" s="471"/>
      <c r="C24" s="471"/>
      <c r="D24" s="472"/>
      <c r="E24" s="243"/>
      <c r="F24" s="238">
        <f>SUM(F17:F21)</f>
        <v>73200</v>
      </c>
      <c r="G24" s="238">
        <f t="shared" ref="G24:J24" si="0">SUM(G17:G21)</f>
        <v>66100</v>
      </c>
      <c r="H24" s="238">
        <f t="shared" si="0"/>
        <v>61219.83</v>
      </c>
      <c r="I24" s="238">
        <f t="shared" si="0"/>
        <v>61109.85</v>
      </c>
      <c r="J24" s="238">
        <f t="shared" si="0"/>
        <v>61109.85</v>
      </c>
      <c r="K24" s="244" t="s">
        <v>407</v>
      </c>
    </row>
    <row r="25" spans="1:11">
      <c r="A25" s="470" t="s">
        <v>410</v>
      </c>
      <c r="B25" s="471"/>
      <c r="C25" s="471"/>
      <c r="D25" s="472"/>
      <c r="E25" s="476" t="s">
        <v>407</v>
      </c>
      <c r="F25" s="476" t="s">
        <v>407</v>
      </c>
      <c r="G25" s="477" t="s">
        <v>407</v>
      </c>
      <c r="H25" s="477" t="s">
        <v>407</v>
      </c>
      <c r="I25" s="477" t="s">
        <v>407</v>
      </c>
      <c r="J25" s="477" t="s">
        <v>407</v>
      </c>
      <c r="K25" s="468">
        <f>K17+K18+K19+K20+K23+K22+K21</f>
        <v>109.9800000000032</v>
      </c>
    </row>
    <row r="26" spans="1:11">
      <c r="A26" s="473"/>
      <c r="B26" s="474"/>
      <c r="C26" s="474"/>
      <c r="D26" s="475"/>
      <c r="E26" s="469"/>
      <c r="F26" s="469"/>
      <c r="G26" s="478"/>
      <c r="H26" s="478"/>
      <c r="I26" s="478"/>
      <c r="J26" s="478"/>
      <c r="K26" s="469"/>
    </row>
    <row r="28" spans="1:11">
      <c r="A28" s="224" t="s">
        <v>219</v>
      </c>
      <c r="H28" s="245"/>
      <c r="J28" s="479" t="s">
        <v>220</v>
      </c>
      <c r="K28" s="479"/>
    </row>
    <row r="29" spans="1:11">
      <c r="H29" s="246" t="s">
        <v>222</v>
      </c>
      <c r="J29" s="439"/>
      <c r="K29" s="439"/>
    </row>
    <row r="30" spans="1:11">
      <c r="H30" s="232"/>
      <c r="I30" s="232"/>
      <c r="J30" s="232"/>
      <c r="K30" s="232"/>
    </row>
    <row r="31" spans="1:11">
      <c r="A31" s="224" t="s">
        <v>414</v>
      </c>
      <c r="H31" s="245"/>
      <c r="J31" s="479" t="s">
        <v>224</v>
      </c>
      <c r="K31" s="479"/>
    </row>
    <row r="32" spans="1:11">
      <c r="H32" s="246" t="s">
        <v>222</v>
      </c>
      <c r="J32" s="439"/>
      <c r="K32" s="439"/>
    </row>
    <row r="33" spans="1:8">
      <c r="A33" s="480" t="s">
        <v>426</v>
      </c>
      <c r="B33" s="480"/>
      <c r="C33" s="480"/>
      <c r="D33" s="480"/>
      <c r="E33" s="480"/>
      <c r="F33" s="480"/>
      <c r="G33" s="480"/>
      <c r="H33" s="247"/>
    </row>
    <row r="34" spans="1:8">
      <c r="A34" s="248"/>
      <c r="B34" s="248"/>
      <c r="C34" s="248"/>
      <c r="D34" s="248"/>
      <c r="E34" s="248"/>
      <c r="F34" s="248"/>
      <c r="G34" s="248"/>
    </row>
  </sheetData>
  <protectedRanges>
    <protectedRange algorithmName="SHA-512" hashValue="2ioYzg2oT+slOHIKnxLvcBfzrgmqGAIJveP0T1VK0jymo93HbOnpyEhPYxlrRc8P4QrpfpQPWg8J0hpfMATPZw==" saltValue="6eOds3X0GthiaD/TTIKelA==" spinCount="100000" sqref="H22:J23 E22:E23 E17:J20" name="Diapazonas1"/>
  </protectedRanges>
  <mergeCells count="39">
    <mergeCell ref="J28:K28"/>
    <mergeCell ref="J29:K29"/>
    <mergeCell ref="J31:K31"/>
    <mergeCell ref="J32:K32"/>
    <mergeCell ref="A33:G33"/>
    <mergeCell ref="K25:K26"/>
    <mergeCell ref="A21:D21"/>
    <mergeCell ref="A22:D22"/>
    <mergeCell ref="A23:D23"/>
    <mergeCell ref="A24:D24"/>
    <mergeCell ref="A25:D26"/>
    <mergeCell ref="E25:E26"/>
    <mergeCell ref="F25:F26"/>
    <mergeCell ref="G25:G26"/>
    <mergeCell ref="H25:H26"/>
    <mergeCell ref="I25:I26"/>
    <mergeCell ref="J25:J2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B7:F7"/>
    <mergeCell ref="J1:K1"/>
    <mergeCell ref="B2:H2"/>
    <mergeCell ref="B3:F3"/>
    <mergeCell ref="B5:H5"/>
    <mergeCell ref="B6:F6"/>
  </mergeCells>
  <pageMargins left="0.43307086614173229" right="0.43307086614173229" top="0.39370078740157483" bottom="0.39370078740157483" header="0.15748031496062992" footer="0.15748031496062992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DA1B-4CD4-40C9-A73C-F4D85FAC865C}">
  <dimension ref="A1:S376"/>
  <sheetViews>
    <sheetView topLeftCell="A153" zoomScaleNormal="100" workbookViewId="0">
      <selection activeCell="AC207" sqref="AC207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/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>
      <c r="A27" s="355" t="s">
        <v>17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788530</v>
      </c>
      <c r="J34" s="115">
        <f>SUM(J35+J46+J65+J86+J93+J113+J139+J158+J168)</f>
        <v>536960</v>
      </c>
      <c r="K34" s="116">
        <f>SUM(K35+K46+K65+K86+K93+K113+K139+K158+K168)</f>
        <v>518841.39</v>
      </c>
      <c r="L34" s="115">
        <f>SUM(L35+L46+L65+L86+L93+L113+L139+L158+L168)</f>
        <v>518841.39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622100</v>
      </c>
      <c r="J35" s="115">
        <f>SUM(J36+J42)</f>
        <v>414700</v>
      </c>
      <c r="K35" s="117">
        <f>SUM(K36+K42)</f>
        <v>414700</v>
      </c>
      <c r="L35" s="118">
        <f>SUM(L36+L42)</f>
        <v>414700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612900</v>
      </c>
      <c r="J36" s="115">
        <f>SUM(J37)</f>
        <v>408600</v>
      </c>
      <c r="K36" s="116">
        <f>SUM(K37)</f>
        <v>408600</v>
      </c>
      <c r="L36" s="115">
        <f>SUM(L37)</f>
        <v>408600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612900</v>
      </c>
      <c r="J37" s="115">
        <f t="shared" ref="J37:L38" si="0">SUM(J38)</f>
        <v>408600</v>
      </c>
      <c r="K37" s="115">
        <f t="shared" si="0"/>
        <v>408600</v>
      </c>
      <c r="L37" s="115">
        <f t="shared" si="0"/>
        <v>408600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612900</v>
      </c>
      <c r="J38" s="116">
        <f t="shared" si="0"/>
        <v>408600</v>
      </c>
      <c r="K38" s="116">
        <f t="shared" si="0"/>
        <v>408600</v>
      </c>
      <c r="L38" s="116">
        <f t="shared" si="0"/>
        <v>408600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612900</v>
      </c>
      <c r="J39" s="250">
        <v>408600</v>
      </c>
      <c r="K39" s="250">
        <v>408600</v>
      </c>
      <c r="L39" s="250">
        <v>408600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9200</v>
      </c>
      <c r="J42" s="115">
        <f t="shared" si="1"/>
        <v>6100</v>
      </c>
      <c r="K42" s="116">
        <f t="shared" si="1"/>
        <v>6100</v>
      </c>
      <c r="L42" s="115">
        <f t="shared" si="1"/>
        <v>6100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9200</v>
      </c>
      <c r="J43" s="115">
        <f t="shared" si="1"/>
        <v>6100</v>
      </c>
      <c r="K43" s="115">
        <f t="shared" si="1"/>
        <v>6100</v>
      </c>
      <c r="L43" s="115">
        <f t="shared" si="1"/>
        <v>6100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9200</v>
      </c>
      <c r="J44" s="115">
        <f t="shared" si="1"/>
        <v>6100</v>
      </c>
      <c r="K44" s="115">
        <f t="shared" si="1"/>
        <v>6100</v>
      </c>
      <c r="L44" s="115">
        <f t="shared" si="1"/>
        <v>6100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9200</v>
      </c>
      <c r="J45" s="250">
        <v>6100</v>
      </c>
      <c r="K45" s="250">
        <v>6100</v>
      </c>
      <c r="L45" s="250">
        <v>6100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140459</v>
      </c>
      <c r="J46" s="123">
        <f t="shared" si="2"/>
        <v>96889</v>
      </c>
      <c r="K46" s="122">
        <f t="shared" si="2"/>
        <v>78770.39</v>
      </c>
      <c r="L46" s="122">
        <f t="shared" si="2"/>
        <v>78770.39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140459</v>
      </c>
      <c r="J47" s="116">
        <f t="shared" si="2"/>
        <v>96889</v>
      </c>
      <c r="K47" s="115">
        <f t="shared" si="2"/>
        <v>78770.39</v>
      </c>
      <c r="L47" s="116">
        <f t="shared" si="2"/>
        <v>78770.39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140459</v>
      </c>
      <c r="J48" s="116">
        <f t="shared" si="2"/>
        <v>96889</v>
      </c>
      <c r="K48" s="118">
        <f t="shared" si="2"/>
        <v>78770.39</v>
      </c>
      <c r="L48" s="118">
        <f t="shared" si="2"/>
        <v>78770.39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140459</v>
      </c>
      <c r="J49" s="124">
        <f>SUM(J50:J64)</f>
        <v>96889</v>
      </c>
      <c r="K49" s="125">
        <f>SUM(K50:K64)</f>
        <v>78770.39</v>
      </c>
      <c r="L49" s="125">
        <f>SUM(L50:L64)</f>
        <v>78770.39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250">
        <v>1300</v>
      </c>
      <c r="J51" s="250">
        <v>900</v>
      </c>
      <c r="K51" s="250">
        <v>336.3</v>
      </c>
      <c r="L51" s="250">
        <v>336.3</v>
      </c>
      <c r="M51"/>
    </row>
    <row r="52" spans="1:13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250">
        <v>3400</v>
      </c>
      <c r="J52" s="250">
        <v>2500</v>
      </c>
      <c r="K52" s="250">
        <v>1125.43</v>
      </c>
      <c r="L52" s="250">
        <v>1125.43</v>
      </c>
      <c r="M52"/>
    </row>
    <row r="53" spans="1:13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250">
        <v>7700</v>
      </c>
      <c r="J53" s="250">
        <v>5700</v>
      </c>
      <c r="K53" s="250">
        <v>3683.03</v>
      </c>
      <c r="L53" s="250">
        <v>3683.03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250">
        <v>0</v>
      </c>
      <c r="J54" s="250">
        <v>0</v>
      </c>
      <c r="K54" s="250">
        <v>0</v>
      </c>
      <c r="L54" s="25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251">
        <v>600</v>
      </c>
      <c r="J55" s="250">
        <v>500</v>
      </c>
      <c r="K55" s="250">
        <v>466.73</v>
      </c>
      <c r="L55" s="25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252">
        <v>0</v>
      </c>
      <c r="J56" s="250">
        <v>0</v>
      </c>
      <c r="K56" s="250">
        <v>0</v>
      </c>
      <c r="L56" s="25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251">
        <v>0</v>
      </c>
      <c r="J57" s="251">
        <v>0</v>
      </c>
      <c r="K57" s="251">
        <v>0</v>
      </c>
      <c r="L57" s="25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251">
        <v>30820</v>
      </c>
      <c r="J58" s="250">
        <v>18910</v>
      </c>
      <c r="K58" s="250">
        <v>10874.89</v>
      </c>
      <c r="L58" s="250">
        <v>10874.89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251">
        <v>1600</v>
      </c>
      <c r="J59" s="250">
        <v>1500</v>
      </c>
      <c r="K59" s="250">
        <v>1087</v>
      </c>
      <c r="L59" s="250">
        <v>1087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251">
        <v>0</v>
      </c>
      <c r="J60" s="251">
        <v>0</v>
      </c>
      <c r="K60" s="251">
        <v>0</v>
      </c>
      <c r="L60" s="251">
        <v>0</v>
      </c>
      <c r="M60"/>
    </row>
    <row r="61" spans="1:13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251">
        <v>51000</v>
      </c>
      <c r="J61" s="250">
        <v>32900</v>
      </c>
      <c r="K61" s="250">
        <v>32205.81</v>
      </c>
      <c r="L61" s="250">
        <v>32205.81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251">
        <v>6300</v>
      </c>
      <c r="J62" s="250">
        <v>4700</v>
      </c>
      <c r="K62" s="250">
        <v>3195.56</v>
      </c>
      <c r="L62" s="250">
        <v>3195.56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251">
        <v>800</v>
      </c>
      <c r="J63" s="250">
        <v>600</v>
      </c>
      <c r="K63" s="250">
        <v>211.76</v>
      </c>
      <c r="L63" s="250">
        <v>211.76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251">
        <v>36939</v>
      </c>
      <c r="J64" s="250">
        <v>28679</v>
      </c>
      <c r="K64" s="250">
        <v>25583.88</v>
      </c>
      <c r="L64" s="250">
        <v>25583.88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25971</v>
      </c>
      <c r="J139" s="127">
        <f>SUM(J140+J145+J153)</f>
        <v>25371</v>
      </c>
      <c r="K139" s="116">
        <f>SUM(K140+K145+K153)</f>
        <v>25371</v>
      </c>
      <c r="L139" s="115">
        <f>SUM(L140+L145+L153)</f>
        <v>25371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25971</v>
      </c>
      <c r="J153" s="127">
        <f t="shared" si="15"/>
        <v>25371</v>
      </c>
      <c r="K153" s="116">
        <f t="shared" si="15"/>
        <v>25371</v>
      </c>
      <c r="L153" s="115">
        <f t="shared" si="15"/>
        <v>25371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25971</v>
      </c>
      <c r="J154" s="133">
        <f t="shared" si="15"/>
        <v>25371</v>
      </c>
      <c r="K154" s="125">
        <f t="shared" si="15"/>
        <v>25371</v>
      </c>
      <c r="L154" s="124">
        <f t="shared" si="15"/>
        <v>25371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25971</v>
      </c>
      <c r="J155" s="127">
        <f>SUM(J156:J157)</f>
        <v>25371</v>
      </c>
      <c r="K155" s="116">
        <f>SUM(K156:K157)</f>
        <v>25371</v>
      </c>
      <c r="L155" s="115">
        <f>SUM(L156:L157)</f>
        <v>25371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253">
        <v>25971</v>
      </c>
      <c r="J156" s="253">
        <v>25371</v>
      </c>
      <c r="K156" s="253">
        <v>25371</v>
      </c>
      <c r="L156" s="253">
        <v>25371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27950</v>
      </c>
      <c r="J184" s="127">
        <f>SUM(J185+J238+J303)</f>
        <v>16750</v>
      </c>
      <c r="K184" s="116">
        <f>SUM(K185+K238+K303)</f>
        <v>6748</v>
      </c>
      <c r="L184" s="115">
        <f>SUM(L185+L238+L303)</f>
        <v>6748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27950</v>
      </c>
      <c r="J185" s="122">
        <f>SUM(J186+J209+J216+J228+J232)</f>
        <v>16750</v>
      </c>
      <c r="K185" s="122">
        <f>SUM(K186+K209+K216+K228+K232)</f>
        <v>6748</v>
      </c>
      <c r="L185" s="122">
        <f>SUM(L186+L209+L216+L228+L232)</f>
        <v>6748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27950</v>
      </c>
      <c r="J186" s="127">
        <f>SUM(J187+J190+J195+J201+J206)</f>
        <v>16750</v>
      </c>
      <c r="K186" s="116">
        <f>SUM(K187+K190+K195+K201+K206)</f>
        <v>6748</v>
      </c>
      <c r="L186" s="115">
        <f>SUM(L187+L190+L195+L201+L206)</f>
        <v>6748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20000</v>
      </c>
      <c r="J190" s="128">
        <f>J191</f>
        <v>10000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20000</v>
      </c>
      <c r="J191" s="127">
        <f>SUM(J192:J194)</f>
        <v>10000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20000</v>
      </c>
      <c r="J194" s="119">
        <v>10000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6200</v>
      </c>
      <c r="J195" s="127">
        <f>J196</f>
        <v>5000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6200</v>
      </c>
      <c r="J196" s="115">
        <f>SUM(J197:J200)</f>
        <v>5000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1200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5000</v>
      </c>
      <c r="J200" s="141">
        <v>5000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1750</v>
      </c>
      <c r="J206" s="127">
        <f t="shared" si="19"/>
        <v>1750</v>
      </c>
      <c r="K206" s="116">
        <f t="shared" si="19"/>
        <v>1750</v>
      </c>
      <c r="L206" s="115">
        <f t="shared" si="19"/>
        <v>1750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1750</v>
      </c>
      <c r="J207" s="116">
        <f t="shared" si="19"/>
        <v>1750</v>
      </c>
      <c r="K207" s="116">
        <f t="shared" si="19"/>
        <v>1750</v>
      </c>
      <c r="L207" s="116">
        <f t="shared" si="19"/>
        <v>1750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1750</v>
      </c>
      <c r="J208" s="121">
        <v>1750</v>
      </c>
      <c r="K208" s="121">
        <v>1750</v>
      </c>
      <c r="L208" s="121">
        <v>1750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816480</v>
      </c>
      <c r="J368" s="130">
        <f>SUM(J34+J184)</f>
        <v>553710</v>
      </c>
      <c r="K368" s="130">
        <f>SUM(K34+K184)</f>
        <v>525589.39</v>
      </c>
      <c r="L368" s="130">
        <f>SUM(L34+L184)</f>
        <v>525589.39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4265-A9ED-4C20-AA94-77A79E090CBF}">
  <dimension ref="A1:S376"/>
  <sheetViews>
    <sheetView topLeftCell="A55" workbookViewId="0">
      <selection activeCell="S375" sqref="S375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 ht="13.5" customHeight="1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 ht="13.5" customHeight="1">
      <c r="H2" s="3"/>
      <c r="I2" s="22"/>
      <c r="J2" s="152" t="s">
        <v>1</v>
      </c>
      <c r="K2" s="152"/>
      <c r="L2" s="152"/>
      <c r="M2" s="16"/>
      <c r="N2" s="152"/>
      <c r="O2" s="152"/>
    </row>
    <row r="3" spans="1:15" ht="13.5" customHeight="1">
      <c r="H3" s="23"/>
      <c r="I3" s="3"/>
      <c r="J3" s="152" t="s">
        <v>2</v>
      </c>
      <c r="K3" s="152"/>
      <c r="L3" s="152"/>
      <c r="M3" s="16"/>
      <c r="N3" s="152"/>
      <c r="O3" s="152"/>
    </row>
    <row r="4" spans="1:15" ht="13.5" customHeight="1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 ht="13.5" customHeight="1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27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 ht="13.5" customHeight="1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 ht="12.75" customHeight="1">
      <c r="G18" s="351" t="s">
        <v>226</v>
      </c>
      <c r="H18" s="351"/>
      <c r="I18" s="351"/>
      <c r="J18" s="351"/>
      <c r="K18" s="351"/>
    </row>
    <row r="19" spans="1:13" ht="10.5" customHeight="1">
      <c r="G19" s="352" t="s">
        <v>10</v>
      </c>
      <c r="H19" s="352"/>
      <c r="I19" s="352"/>
      <c r="J19" s="352"/>
      <c r="K19" s="352"/>
    </row>
    <row r="20" spans="1:13" ht="1.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 ht="11.25" customHeight="1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4.75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 ht="11.25" customHeight="1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4.7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 ht="13.5" customHeight="1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 ht="13.5" customHeight="1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750871</v>
      </c>
      <c r="J34" s="115">
        <f>SUM(J35+J46+J65+J86+J93+J113+J139+J158+J168)</f>
        <v>511671</v>
      </c>
      <c r="K34" s="116">
        <f>SUM(K35+K46+K65+K86+K93+K113+K139+K158+K168)</f>
        <v>503218.14</v>
      </c>
      <c r="L34" s="115">
        <f>SUM(L35+L46+L65+L86+L93+L113+L139+L158+L168)</f>
        <v>503218.14</v>
      </c>
      <c r="M34" s="53"/>
      <c r="N34" s="53"/>
      <c r="O34" s="53"/>
    </row>
    <row r="35" spans="1:15" ht="13.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622100</v>
      </c>
      <c r="J35" s="115">
        <f>SUM(J36+J42)</f>
        <v>414700</v>
      </c>
      <c r="K35" s="117">
        <f>SUM(K36+K42)</f>
        <v>414700</v>
      </c>
      <c r="L35" s="118">
        <f>SUM(L36+L42)</f>
        <v>414700</v>
      </c>
      <c r="M35"/>
    </row>
    <row r="36" spans="1:15" ht="13.5" customHeight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612900</v>
      </c>
      <c r="J36" s="115">
        <f>SUM(J37)</f>
        <v>408600</v>
      </c>
      <c r="K36" s="116">
        <f>SUM(K37)</f>
        <v>408600</v>
      </c>
      <c r="L36" s="115">
        <f>SUM(L37)</f>
        <v>408600</v>
      </c>
    </row>
    <row r="37" spans="1:15" ht="13.5" customHeight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612900</v>
      </c>
      <c r="J37" s="115">
        <f t="shared" ref="J37:L38" si="0">SUM(J38)</f>
        <v>408600</v>
      </c>
      <c r="K37" s="115">
        <f t="shared" si="0"/>
        <v>408600</v>
      </c>
      <c r="L37" s="115">
        <f t="shared" si="0"/>
        <v>408600</v>
      </c>
    </row>
    <row r="38" spans="1:15" ht="13.5" customHeight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612900</v>
      </c>
      <c r="J38" s="116">
        <f t="shared" si="0"/>
        <v>408600</v>
      </c>
      <c r="K38" s="116">
        <f t="shared" si="0"/>
        <v>408600</v>
      </c>
      <c r="L38" s="116">
        <f t="shared" si="0"/>
        <v>408600</v>
      </c>
    </row>
    <row r="39" spans="1:15" ht="13.5" customHeight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612900</v>
      </c>
      <c r="J39" s="250">
        <v>408600</v>
      </c>
      <c r="K39" s="250">
        <v>408600</v>
      </c>
      <c r="L39" s="250">
        <v>408600</v>
      </c>
    </row>
    <row r="40" spans="1:15" ht="13.5" customHeight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t="13.5" customHeight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t="13.5" customHeight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9200</v>
      </c>
      <c r="J42" s="115">
        <f t="shared" si="1"/>
        <v>6100</v>
      </c>
      <c r="K42" s="116">
        <f t="shared" si="1"/>
        <v>6100</v>
      </c>
      <c r="L42" s="115">
        <f t="shared" si="1"/>
        <v>6100</v>
      </c>
    </row>
    <row r="43" spans="1:15" ht="13.5" customHeight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9200</v>
      </c>
      <c r="J43" s="115">
        <f t="shared" si="1"/>
        <v>6100</v>
      </c>
      <c r="K43" s="115">
        <f t="shared" si="1"/>
        <v>6100</v>
      </c>
      <c r="L43" s="115">
        <f t="shared" si="1"/>
        <v>6100</v>
      </c>
    </row>
    <row r="44" spans="1:15" ht="13.5" customHeight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9200</v>
      </c>
      <c r="J44" s="115">
        <f t="shared" si="1"/>
        <v>6100</v>
      </c>
      <c r="K44" s="115">
        <f t="shared" si="1"/>
        <v>6100</v>
      </c>
      <c r="L44" s="115">
        <f t="shared" si="1"/>
        <v>6100</v>
      </c>
    </row>
    <row r="45" spans="1:15" ht="13.5" customHeight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9200</v>
      </c>
      <c r="J45" s="120">
        <v>6100</v>
      </c>
      <c r="K45" s="120">
        <v>6100</v>
      </c>
      <c r="L45" s="120">
        <v>6100</v>
      </c>
    </row>
    <row r="46" spans="1:15" ht="13.5" customHeight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102800</v>
      </c>
      <c r="J46" s="123">
        <f t="shared" si="2"/>
        <v>71600</v>
      </c>
      <c r="K46" s="122">
        <f t="shared" si="2"/>
        <v>63147.14</v>
      </c>
      <c r="L46" s="122">
        <f t="shared" si="2"/>
        <v>63147.14</v>
      </c>
    </row>
    <row r="47" spans="1:15" ht="13.5" customHeight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102800</v>
      </c>
      <c r="J47" s="116">
        <f t="shared" si="2"/>
        <v>71600</v>
      </c>
      <c r="K47" s="115">
        <f t="shared" si="2"/>
        <v>63147.14</v>
      </c>
      <c r="L47" s="116">
        <f t="shared" si="2"/>
        <v>63147.14</v>
      </c>
    </row>
    <row r="48" spans="1:15" ht="13.5" customHeight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102800</v>
      </c>
      <c r="J48" s="116">
        <f t="shared" si="2"/>
        <v>71600</v>
      </c>
      <c r="K48" s="118">
        <f t="shared" si="2"/>
        <v>63147.14</v>
      </c>
      <c r="L48" s="118">
        <f t="shared" si="2"/>
        <v>63147.14</v>
      </c>
    </row>
    <row r="49" spans="1:13" ht="13.5" customHeight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102800</v>
      </c>
      <c r="J49" s="124">
        <f>SUM(J50:J64)</f>
        <v>71600</v>
      </c>
      <c r="K49" s="125">
        <f>SUM(K50:K64)</f>
        <v>63147.14</v>
      </c>
      <c r="L49" s="125">
        <f>SUM(L50:L64)</f>
        <v>63147.14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4.7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250">
        <v>1300</v>
      </c>
      <c r="J51" s="250">
        <v>900</v>
      </c>
      <c r="K51" s="250">
        <v>336.3</v>
      </c>
      <c r="L51" s="250">
        <v>336.3</v>
      </c>
      <c r="M51"/>
    </row>
    <row r="52" spans="1:13" ht="22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250">
        <v>3400</v>
      </c>
      <c r="J52" s="250">
        <v>2500</v>
      </c>
      <c r="K52" s="250">
        <v>1125.43</v>
      </c>
      <c r="L52" s="250">
        <v>1125.43</v>
      </c>
      <c r="M52"/>
    </row>
    <row r="53" spans="1:13" ht="24.7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250">
        <v>7700</v>
      </c>
      <c r="J53" s="250">
        <v>5700</v>
      </c>
      <c r="K53" s="250">
        <v>3683.03</v>
      </c>
      <c r="L53" s="250">
        <v>3683.03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250">
        <v>0</v>
      </c>
      <c r="J54" s="250">
        <v>0</v>
      </c>
      <c r="K54" s="250">
        <v>0</v>
      </c>
      <c r="L54" s="250">
        <v>0</v>
      </c>
      <c r="M54"/>
    </row>
    <row r="55" spans="1:13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251">
        <v>600</v>
      </c>
      <c r="J55" s="250">
        <v>500</v>
      </c>
      <c r="K55" s="250">
        <v>466.73</v>
      </c>
      <c r="L55" s="250">
        <v>466.73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252">
        <v>0</v>
      </c>
      <c r="J56" s="250">
        <v>0</v>
      </c>
      <c r="K56" s="250">
        <v>0</v>
      </c>
      <c r="L56" s="25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251">
        <v>0</v>
      </c>
      <c r="J57" s="251">
        <v>0</v>
      </c>
      <c r="K57" s="251">
        <v>0</v>
      </c>
      <c r="L57" s="25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251">
        <v>8500</v>
      </c>
      <c r="J58" s="250">
        <v>6000</v>
      </c>
      <c r="K58" s="250">
        <v>5675.1</v>
      </c>
      <c r="L58" s="250">
        <v>5675.1</v>
      </c>
      <c r="M58"/>
    </row>
    <row r="59" spans="1:13" ht="13.5" customHeight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251">
        <v>1600</v>
      </c>
      <c r="J59" s="250">
        <v>1500</v>
      </c>
      <c r="K59" s="250">
        <v>1087</v>
      </c>
      <c r="L59" s="250">
        <v>1087</v>
      </c>
    </row>
    <row r="60" spans="1:13" ht="13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251">
        <v>0</v>
      </c>
      <c r="J60" s="251">
        <v>0</v>
      </c>
      <c r="K60" s="251">
        <v>0</v>
      </c>
      <c r="L60" s="251">
        <v>0</v>
      </c>
      <c r="M60"/>
    </row>
    <row r="61" spans="1:13" ht="13.5" customHeight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251">
        <v>51000</v>
      </c>
      <c r="J61" s="250">
        <v>32900</v>
      </c>
      <c r="K61" s="250">
        <v>32205.81</v>
      </c>
      <c r="L61" s="250">
        <v>32205.81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251">
        <v>6300</v>
      </c>
      <c r="J62" s="250">
        <v>4700</v>
      </c>
      <c r="K62" s="250">
        <v>3195.56</v>
      </c>
      <c r="L62" s="250">
        <v>3195.56</v>
      </c>
      <c r="M62"/>
    </row>
    <row r="63" spans="1:13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251">
        <v>800</v>
      </c>
      <c r="J63" s="250">
        <v>600</v>
      </c>
      <c r="K63" s="250">
        <v>211.76</v>
      </c>
      <c r="L63" s="250">
        <v>211.76</v>
      </c>
    </row>
    <row r="64" spans="1:13" ht="13.5" customHeight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251">
        <v>21600</v>
      </c>
      <c r="J64" s="250">
        <v>16300</v>
      </c>
      <c r="K64" s="250">
        <v>15160.42</v>
      </c>
      <c r="L64" s="250">
        <v>15160.42</v>
      </c>
    </row>
    <row r="65" spans="1:15" ht="13.5" hidden="1" customHeight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t="13.5" hidden="1" customHeight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t="13.5" hidden="1" customHeight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t="13.5" hidden="1" customHeight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13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13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t="13.5" hidden="1" customHeight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13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13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13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13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t="13.5" hidden="1" customHeight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13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13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t="13.5" hidden="1" customHeight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t="13.5" hidden="1" customHeight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t="13.5" hidden="1" customHeight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t="13.5" hidden="1" customHeight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t="13.5" hidden="1" customHeight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t="13.5" hidden="1" customHeight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t="13.5" hidden="1" customHeight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t="13.5" hidden="1" customHeight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t="13.5" hidden="1" customHeight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t="13.5" hidden="1" customHeight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t="13.5" hidden="1" customHeight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t="13.5" hidden="1" customHeight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t="13.5" hidden="1" customHeight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t="13.5" hidden="1" customHeight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t="13.5" hidden="1" customHeight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t="13.5" hidden="1" customHeight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t="13.5" hidden="1" customHeight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t="13.5" hidden="1" customHeight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13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13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t="13.5" hidden="1" customHeight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t="13.5" hidden="1" customHeight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t="13.5" hidden="1" customHeight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13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13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13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13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13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13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13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13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13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13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t="13.5" hidden="1" customHeight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t="13.5" hidden="1" customHeight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t="13.5" hidden="1" customHeight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t="13.5" hidden="1" customHeight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t="13.5" hidden="1" customHeight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t="13.5" hidden="1" customHeight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t="13.5" hidden="1" customHeight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13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13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13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13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13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13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13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13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13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13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13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13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13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13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13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13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13.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13.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13.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13.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t="13.5" customHeight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25971</v>
      </c>
      <c r="J139" s="127">
        <f>SUM(J140+J145+J153)</f>
        <v>25371</v>
      </c>
      <c r="K139" s="116">
        <f>SUM(K140+K145+K153)</f>
        <v>25371</v>
      </c>
      <c r="L139" s="115">
        <f>SUM(L140+L145+L153)</f>
        <v>25371</v>
      </c>
    </row>
    <row r="140" spans="1:13" ht="13.5" hidden="1" customHeight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t="13.5" hidden="1" customHeight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t="13.5" hidden="1" customHeight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t="13.5" hidden="1" customHeight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t="13.5" hidden="1" customHeight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13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13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13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t="13.5" hidden="1" customHeight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t="13.5" hidden="1" customHeight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t="13.5" hidden="1" customHeight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t="13.5" hidden="1" customHeight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t="13.5" hidden="1" customHeight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t="13.5" customHeight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25971</v>
      </c>
      <c r="J153" s="127">
        <f t="shared" si="15"/>
        <v>25371</v>
      </c>
      <c r="K153" s="116">
        <f t="shared" si="15"/>
        <v>25371</v>
      </c>
      <c r="L153" s="115">
        <f t="shared" si="15"/>
        <v>25371</v>
      </c>
    </row>
    <row r="154" spans="1:13" ht="13.5" customHeight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25971</v>
      </c>
      <c r="J154" s="133">
        <f t="shared" si="15"/>
        <v>25371</v>
      </c>
      <c r="K154" s="125">
        <f t="shared" si="15"/>
        <v>25371</v>
      </c>
      <c r="L154" s="124">
        <f t="shared" si="15"/>
        <v>25371</v>
      </c>
    </row>
    <row r="155" spans="1:13" ht="13.5" customHeight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25971</v>
      </c>
      <c r="J155" s="127">
        <f>SUM(J156:J157)</f>
        <v>25371</v>
      </c>
      <c r="K155" s="116">
        <f>SUM(K156:K157)</f>
        <v>25371</v>
      </c>
      <c r="L155" s="115">
        <f>SUM(L156:L157)</f>
        <v>25371</v>
      </c>
    </row>
    <row r="156" spans="1:13" ht="13.5" customHeight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25971</v>
      </c>
      <c r="J156" s="135">
        <v>25371</v>
      </c>
      <c r="K156" s="135">
        <v>25371</v>
      </c>
      <c r="L156" s="135">
        <v>25371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750871</v>
      </c>
      <c r="J368" s="130">
        <f>SUM(J34+J184)</f>
        <v>511671</v>
      </c>
      <c r="K368" s="130">
        <f>SUM(K34+K184)</f>
        <v>503218.14</v>
      </c>
      <c r="L368" s="130">
        <f>SUM(L34+L184)</f>
        <v>503218.14</v>
      </c>
    </row>
    <row r="369" spans="1:12" ht="11.25" customHeight="1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6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3.2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376-3870-4ABD-B5C2-AF270D6184BE}">
  <dimension ref="A1:S376"/>
  <sheetViews>
    <sheetView topLeftCell="A34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6" t="s">
        <v>230</v>
      </c>
      <c r="F21" s="356"/>
      <c r="G21" s="356"/>
      <c r="H21" s="356"/>
      <c r="I21" s="356"/>
      <c r="J21" s="356"/>
      <c r="K21" s="356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43.5" customHeight="1">
      <c r="A27" s="355" t="s">
        <v>236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29759</v>
      </c>
      <c r="J34" s="115">
        <f>SUM(J35+J46+J65+J86+J93+J113+J139+J158+J168)</f>
        <v>25289</v>
      </c>
      <c r="K34" s="116">
        <f>SUM(K35+K46+K65+K86+K93+K113+K139+K158+K168)</f>
        <v>15623.25</v>
      </c>
      <c r="L34" s="115">
        <f>SUM(L35+L46+L65+L86+L93+L113+L139+L158+L168)</f>
        <v>15623.25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29759</v>
      </c>
      <c r="J46" s="123">
        <f t="shared" si="2"/>
        <v>25289</v>
      </c>
      <c r="K46" s="122">
        <f t="shared" si="2"/>
        <v>15623.25</v>
      </c>
      <c r="L46" s="122">
        <f t="shared" si="2"/>
        <v>15623.25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29759</v>
      </c>
      <c r="J47" s="116">
        <f t="shared" si="2"/>
        <v>25289</v>
      </c>
      <c r="K47" s="115">
        <f t="shared" si="2"/>
        <v>15623.25</v>
      </c>
      <c r="L47" s="116">
        <f t="shared" si="2"/>
        <v>15623.25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29759</v>
      </c>
      <c r="J48" s="116">
        <f t="shared" si="2"/>
        <v>25289</v>
      </c>
      <c r="K48" s="118">
        <f t="shared" si="2"/>
        <v>15623.25</v>
      </c>
      <c r="L48" s="118">
        <f t="shared" si="2"/>
        <v>15623.25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29759</v>
      </c>
      <c r="J49" s="124">
        <f>SUM(J50:J64)</f>
        <v>25289</v>
      </c>
      <c r="K49" s="125">
        <f>SUM(K50:K64)</f>
        <v>15623.25</v>
      </c>
      <c r="L49" s="125">
        <f>SUM(L50:L64)</f>
        <v>15623.25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251">
        <v>14420</v>
      </c>
      <c r="J58" s="250">
        <v>12910</v>
      </c>
      <c r="K58" s="250">
        <v>5199.79</v>
      </c>
      <c r="L58" s="250">
        <v>5199.79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251">
        <v>0</v>
      </c>
      <c r="J59" s="250">
        <v>0</v>
      </c>
      <c r="K59" s="250">
        <v>0</v>
      </c>
      <c r="L59" s="25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251">
        <v>0</v>
      </c>
      <c r="J60" s="251">
        <v>0</v>
      </c>
      <c r="K60" s="251">
        <v>0</v>
      </c>
      <c r="L60" s="25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251">
        <v>0</v>
      </c>
      <c r="J61" s="250">
        <v>0</v>
      </c>
      <c r="K61" s="250">
        <v>0</v>
      </c>
      <c r="L61" s="25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251">
        <v>0</v>
      </c>
      <c r="J62" s="250">
        <v>0</v>
      </c>
      <c r="K62" s="250">
        <v>0</v>
      </c>
      <c r="L62" s="25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251">
        <v>0</v>
      </c>
      <c r="J63" s="250">
        <v>0</v>
      </c>
      <c r="K63" s="250">
        <v>0</v>
      </c>
      <c r="L63" s="25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251">
        <v>15339</v>
      </c>
      <c r="J64" s="250">
        <v>12379</v>
      </c>
      <c r="K64" s="250">
        <v>10423.459999999999</v>
      </c>
      <c r="L64" s="250">
        <v>10423.459999999999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0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7950</v>
      </c>
      <c r="J184" s="127">
        <f>SUM(J185+J238+J303)</f>
        <v>6750</v>
      </c>
      <c r="K184" s="116">
        <f>SUM(K185+K238+K303)</f>
        <v>6748</v>
      </c>
      <c r="L184" s="115">
        <f>SUM(L185+L238+L303)</f>
        <v>6748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7950</v>
      </c>
      <c r="J185" s="122">
        <f>SUM(J186+J209+J216+J228+J232)</f>
        <v>6750</v>
      </c>
      <c r="K185" s="122">
        <f>SUM(K186+K209+K216+K228+K232)</f>
        <v>6748</v>
      </c>
      <c r="L185" s="122">
        <f>SUM(L186+L209+L216+L228+L232)</f>
        <v>6748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7950</v>
      </c>
      <c r="J186" s="127">
        <f>SUM(J187+J190+J195+J201+J206)</f>
        <v>6750</v>
      </c>
      <c r="K186" s="116">
        <f>SUM(K187+K190+K195+K201+K206)</f>
        <v>6748</v>
      </c>
      <c r="L186" s="115">
        <f>SUM(L187+L190+L195+L201+L206)</f>
        <v>6748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6200</v>
      </c>
      <c r="J195" s="127">
        <f>J196</f>
        <v>5000</v>
      </c>
      <c r="K195" s="116">
        <f>K196</f>
        <v>4998</v>
      </c>
      <c r="L195" s="115">
        <f>L196</f>
        <v>4998</v>
      </c>
    </row>
    <row r="196" spans="1:13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6200</v>
      </c>
      <c r="J196" s="115">
        <f>SUM(J197:J200)</f>
        <v>5000</v>
      </c>
      <c r="K196" s="115">
        <f>SUM(K197:K200)</f>
        <v>4998</v>
      </c>
      <c r="L196" s="115">
        <f>SUM(L197:L200)</f>
        <v>4998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1200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5000</v>
      </c>
      <c r="J200" s="141">
        <v>5000</v>
      </c>
      <c r="K200" s="121">
        <v>4998</v>
      </c>
      <c r="L200" s="121">
        <v>4998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1750</v>
      </c>
      <c r="J206" s="127">
        <f t="shared" si="19"/>
        <v>1750</v>
      </c>
      <c r="K206" s="116">
        <f t="shared" si="19"/>
        <v>1750</v>
      </c>
      <c r="L206" s="115">
        <f t="shared" si="19"/>
        <v>1750</v>
      </c>
      <c r="M206"/>
    </row>
    <row r="207" spans="1:13" ht="25.5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1750</v>
      </c>
      <c r="J207" s="116">
        <f t="shared" si="19"/>
        <v>1750</v>
      </c>
      <c r="K207" s="116">
        <f t="shared" si="19"/>
        <v>1750</v>
      </c>
      <c r="L207" s="116">
        <f t="shared" si="19"/>
        <v>1750</v>
      </c>
      <c r="M207"/>
    </row>
    <row r="208" spans="1:13" ht="25.5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1750</v>
      </c>
      <c r="J208" s="121">
        <v>1750</v>
      </c>
      <c r="K208" s="121">
        <v>1750</v>
      </c>
      <c r="L208" s="121">
        <v>1750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37709</v>
      </c>
      <c r="J368" s="130">
        <f>SUM(J34+J184)</f>
        <v>32039</v>
      </c>
      <c r="K368" s="130">
        <f>SUM(K34+K184)</f>
        <v>22371.25</v>
      </c>
      <c r="L368" s="130">
        <f>SUM(L34+L184)</f>
        <v>22371.25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D99FD-58DB-4640-840A-CD2C3824A991}">
  <dimension ref="A1:S376"/>
  <sheetViews>
    <sheetView topLeftCell="A49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229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 ht="10.5" customHeight="1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>
      <c r="A27" s="355" t="s">
        <v>237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 ht="13.5" customHeight="1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7900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7900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7900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7900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7900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7900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53.25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20000</v>
      </c>
      <c r="J184" s="127">
        <f>SUM(J185+J238+J303)</f>
        <v>20000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20000</v>
      </c>
      <c r="J185" s="122">
        <f>SUM(J186+J209+J216+J228+J232)</f>
        <v>20000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20000</v>
      </c>
      <c r="J186" s="127">
        <f>SUM(J187+J190+J195+J201+J206)</f>
        <v>20000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20000</v>
      </c>
      <c r="J190" s="128">
        <f>J191</f>
        <v>20000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20000</v>
      </c>
      <c r="J191" s="127">
        <f>SUM(J192:J194)</f>
        <v>20000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20000</v>
      </c>
      <c r="J194" s="119">
        <v>20000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27900</v>
      </c>
      <c r="J368" s="130">
        <f>SUM(J34+J184)</f>
        <v>20000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5" bottom="0.19685039370078741" header="0.15748031496062992" footer="0.15748031496062992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0F2B-CF4C-45C5-A9CF-B163B4BE661C}">
  <sheetPr>
    <pageSetUpPr fitToPage="1"/>
  </sheetPr>
  <dimension ref="A1:S376"/>
  <sheetViews>
    <sheetView topLeftCell="A25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238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239</v>
      </c>
      <c r="K29" s="32" t="s">
        <v>234</v>
      </c>
      <c r="L29" s="32" t="s">
        <v>234</v>
      </c>
      <c r="M29" s="30"/>
    </row>
    <row r="30" spans="1:13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8700</v>
      </c>
      <c r="J34" s="115">
        <f>SUM(J35+J46+J65+J86+J93+J113+J139+J158+J168)</f>
        <v>8700</v>
      </c>
      <c r="K34" s="116">
        <f>SUM(K35+K46+K65+K86+K93+K113+K139+K158+K168)</f>
        <v>8569.7199999999993</v>
      </c>
      <c r="L34" s="115">
        <f>SUM(L35+L46+L65+L86+L93+L113+L139+L158+L168)</f>
        <v>8569.7199999999993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8700</v>
      </c>
      <c r="J139" s="127">
        <f>SUM(J140+J145+J153)</f>
        <v>8700</v>
      </c>
      <c r="K139" s="116">
        <f>SUM(K140+K145+K153)</f>
        <v>8569.7199999999993</v>
      </c>
      <c r="L139" s="115">
        <f>SUM(L140+L145+L153)</f>
        <v>8569.7199999999993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8700</v>
      </c>
      <c r="J145" s="129">
        <f t="shared" si="14"/>
        <v>8700</v>
      </c>
      <c r="K145" s="117">
        <f t="shared" si="14"/>
        <v>8569.7199999999993</v>
      </c>
      <c r="L145" s="118">
        <f t="shared" si="14"/>
        <v>8569.7199999999993</v>
      </c>
      <c r="M145"/>
    </row>
    <row r="146" spans="1:13" ht="25.5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8700</v>
      </c>
      <c r="J146" s="127">
        <f t="shared" si="14"/>
        <v>8700</v>
      </c>
      <c r="K146" s="116">
        <f t="shared" si="14"/>
        <v>8569.7199999999993</v>
      </c>
      <c r="L146" s="115">
        <f t="shared" si="14"/>
        <v>8569.7199999999993</v>
      </c>
      <c r="M146"/>
    </row>
    <row r="147" spans="1:13" ht="25.5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8700</v>
      </c>
      <c r="J147" s="127">
        <f>SUM(J148:J149)</f>
        <v>8700</v>
      </c>
      <c r="K147" s="116">
        <f>SUM(K148:K149)</f>
        <v>8569.7199999999993</v>
      </c>
      <c r="L147" s="115">
        <f>SUM(L148:L149)</f>
        <v>8569.7199999999993</v>
      </c>
      <c r="M147"/>
    </row>
    <row r="148" spans="1:13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8700</v>
      </c>
      <c r="J148" s="120">
        <v>8700</v>
      </c>
      <c r="K148" s="120">
        <v>8569.7199999999993</v>
      </c>
      <c r="L148" s="120">
        <v>8569.7199999999993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8700</v>
      </c>
      <c r="J368" s="130">
        <f>SUM(J34+J184)</f>
        <v>8700</v>
      </c>
      <c r="K368" s="130">
        <f>SUM(K34+K184)</f>
        <v>8569.7199999999993</v>
      </c>
      <c r="L368" s="130">
        <f>SUM(L34+L184)</f>
        <v>8569.7199999999993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15.75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47244094488188981" right="0.19685039370078741" top="0.19685039370078741" bottom="0.19685039370078741" header="3.937007874015748E-2" footer="3.937007874015748E-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985A1-75BC-433A-9BB5-9F099C9828BF}">
  <sheetPr>
    <pageSetUpPr fitToPage="1"/>
  </sheetPr>
  <dimension ref="A1:S376"/>
  <sheetViews>
    <sheetView topLeftCell="A184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240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241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>
      <c r="A27" s="355" t="s">
        <v>242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243</v>
      </c>
      <c r="L27" s="32"/>
      <c r="M27" s="30"/>
    </row>
    <row r="28" spans="1:13">
      <c r="F28" s="36"/>
      <c r="G28" s="39" t="s">
        <v>19</v>
      </c>
      <c r="H28" s="102" t="s">
        <v>227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239</v>
      </c>
      <c r="J29" s="43" t="s">
        <v>244</v>
      </c>
      <c r="K29" s="32" t="s">
        <v>234</v>
      </c>
      <c r="L29" s="32" t="s">
        <v>234</v>
      </c>
      <c r="M29" s="30"/>
    </row>
    <row r="30" spans="1:13">
      <c r="A30" s="323" t="s">
        <v>228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 hidden="1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0</v>
      </c>
      <c r="J34" s="115">
        <f>SUM(J35+J46+J65+J86+J93+J113+J139+J158+J168)</f>
        <v>0</v>
      </c>
      <c r="K34" s="116">
        <f>SUM(K35+K46+K65+K86+K93+K113+K139+K158+K168)</f>
        <v>0</v>
      </c>
      <c r="L34" s="115">
        <f>SUM(L35+L46+L65+L86+L93+L113+L139+L158+L168)</f>
        <v>0</v>
      </c>
      <c r="M34" s="53"/>
      <c r="N34" s="53"/>
      <c r="O34" s="53"/>
    </row>
    <row r="35" spans="1:15" ht="17.25" hidden="1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0</v>
      </c>
      <c r="J35" s="115">
        <f>SUM(J36+J42)</f>
        <v>0</v>
      </c>
      <c r="K35" s="117">
        <f>SUM(K36+K42)</f>
        <v>0</v>
      </c>
      <c r="L35" s="118">
        <f>SUM(L36+L42)</f>
        <v>0</v>
      </c>
      <c r="M35"/>
    </row>
    <row r="36" spans="1:15" hidden="1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0</v>
      </c>
      <c r="J36" s="115">
        <f>SUM(J37)</f>
        <v>0</v>
      </c>
      <c r="K36" s="116">
        <f>SUM(K37)</f>
        <v>0</v>
      </c>
      <c r="L36" s="115">
        <f>SUM(L37)</f>
        <v>0</v>
      </c>
    </row>
    <row r="37" spans="1:15" hidden="1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0</v>
      </c>
      <c r="J37" s="115">
        <f t="shared" ref="J37:L38" si="0">SUM(J38)</f>
        <v>0</v>
      </c>
      <c r="K37" s="115">
        <f t="shared" si="0"/>
        <v>0</v>
      </c>
      <c r="L37" s="115">
        <f t="shared" si="0"/>
        <v>0</v>
      </c>
    </row>
    <row r="38" spans="1:15" hidden="1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0</v>
      </c>
      <c r="J38" s="116">
        <f t="shared" si="0"/>
        <v>0</v>
      </c>
      <c r="K38" s="116">
        <f t="shared" si="0"/>
        <v>0</v>
      </c>
      <c r="L38" s="116">
        <f t="shared" si="0"/>
        <v>0</v>
      </c>
    </row>
    <row r="39" spans="1:15" hidden="1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119">
        <v>0</v>
      </c>
      <c r="J39" s="120">
        <v>0</v>
      </c>
      <c r="K39" s="120">
        <v>0</v>
      </c>
      <c r="L39" s="120">
        <v>0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 hidden="1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0</v>
      </c>
      <c r="J42" s="115">
        <f t="shared" si="1"/>
        <v>0</v>
      </c>
      <c r="K42" s="116">
        <f t="shared" si="1"/>
        <v>0</v>
      </c>
      <c r="L42" s="115">
        <f t="shared" si="1"/>
        <v>0</v>
      </c>
    </row>
    <row r="43" spans="1:15" hidden="1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0</v>
      </c>
      <c r="J43" s="115">
        <f t="shared" si="1"/>
        <v>0</v>
      </c>
      <c r="K43" s="115">
        <f t="shared" si="1"/>
        <v>0</v>
      </c>
      <c r="L43" s="115">
        <f t="shared" si="1"/>
        <v>0</v>
      </c>
    </row>
    <row r="44" spans="1:15" hidden="1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0</v>
      </c>
      <c r="J44" s="115">
        <f t="shared" si="1"/>
        <v>0</v>
      </c>
      <c r="K44" s="115">
        <f t="shared" si="1"/>
        <v>0</v>
      </c>
      <c r="L44" s="115">
        <f t="shared" si="1"/>
        <v>0</v>
      </c>
    </row>
    <row r="45" spans="1:15" hidden="1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0</v>
      </c>
      <c r="J45" s="120">
        <v>0</v>
      </c>
      <c r="K45" s="120">
        <v>0</v>
      </c>
      <c r="L45" s="120">
        <v>0</v>
      </c>
    </row>
    <row r="46" spans="1:15" hidden="1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0</v>
      </c>
      <c r="J46" s="123">
        <f t="shared" si="2"/>
        <v>0</v>
      </c>
      <c r="K46" s="122">
        <f t="shared" si="2"/>
        <v>0</v>
      </c>
      <c r="L46" s="122">
        <f t="shared" si="2"/>
        <v>0</v>
      </c>
    </row>
    <row r="47" spans="1:15" hidden="1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0</v>
      </c>
      <c r="J47" s="116">
        <f t="shared" si="2"/>
        <v>0</v>
      </c>
      <c r="K47" s="115">
        <f t="shared" si="2"/>
        <v>0</v>
      </c>
      <c r="L47" s="116">
        <f t="shared" si="2"/>
        <v>0</v>
      </c>
    </row>
    <row r="48" spans="1:15" hidden="1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0</v>
      </c>
      <c r="J48" s="116">
        <f t="shared" si="2"/>
        <v>0</v>
      </c>
      <c r="K48" s="118">
        <f t="shared" si="2"/>
        <v>0</v>
      </c>
      <c r="L48" s="118">
        <f t="shared" si="2"/>
        <v>0</v>
      </c>
    </row>
    <row r="49" spans="1:13" hidden="1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0</v>
      </c>
      <c r="J49" s="124">
        <f>SUM(J50:J64)</f>
        <v>0</v>
      </c>
      <c r="K49" s="125">
        <f>SUM(K50:K64)</f>
        <v>0</v>
      </c>
      <c r="L49" s="125">
        <f>SUM(L50:L64)</f>
        <v>0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0</v>
      </c>
      <c r="J59" s="120">
        <v>0</v>
      </c>
      <c r="K59" s="120">
        <v>0</v>
      </c>
      <c r="L59" s="120">
        <v>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0</v>
      </c>
      <c r="J62" s="120">
        <v>0</v>
      </c>
      <c r="K62" s="120">
        <v>0</v>
      </c>
      <c r="L62" s="120">
        <v>0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0</v>
      </c>
      <c r="J64" s="120">
        <v>0</v>
      </c>
      <c r="K64" s="120">
        <v>0</v>
      </c>
      <c r="L64" s="120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 hidden="1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0</v>
      </c>
      <c r="J139" s="127">
        <f>SUM(J140+J145+J153)</f>
        <v>0</v>
      </c>
      <c r="K139" s="116">
        <f>SUM(K140+K145+K153)</f>
        <v>0</v>
      </c>
      <c r="L139" s="115">
        <f>SUM(L140+L145+L153)</f>
        <v>0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0</v>
      </c>
      <c r="J153" s="127">
        <f t="shared" si="15"/>
        <v>0</v>
      </c>
      <c r="K153" s="116">
        <f t="shared" si="15"/>
        <v>0</v>
      </c>
      <c r="L153" s="115">
        <f t="shared" si="15"/>
        <v>0</v>
      </c>
    </row>
    <row r="154" spans="1:13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0</v>
      </c>
      <c r="J154" s="133">
        <f t="shared" si="15"/>
        <v>0</v>
      </c>
      <c r="K154" s="125">
        <f t="shared" si="15"/>
        <v>0</v>
      </c>
      <c r="L154" s="124">
        <f t="shared" si="15"/>
        <v>0</v>
      </c>
    </row>
    <row r="155" spans="1:13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0</v>
      </c>
      <c r="J155" s="127">
        <f>SUM(J156:J157)</f>
        <v>0</v>
      </c>
      <c r="K155" s="116">
        <f>SUM(K156:K157)</f>
        <v>0</v>
      </c>
      <c r="L155" s="115">
        <f>SUM(L156:L157)</f>
        <v>0</v>
      </c>
    </row>
    <row r="156" spans="1:13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0</v>
      </c>
      <c r="J156" s="135">
        <v>0</v>
      </c>
      <c r="K156" s="135">
        <v>0</v>
      </c>
      <c r="L156" s="135">
        <v>0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61.5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85000</v>
      </c>
      <c r="J184" s="127">
        <f>SUM(J185+J238+J303)</f>
        <v>85000</v>
      </c>
      <c r="K184" s="116">
        <f>SUM(K185+K238+K303)</f>
        <v>0</v>
      </c>
      <c r="L184" s="115">
        <f>SUM(L185+L238+L303)</f>
        <v>0</v>
      </c>
      <c r="M184"/>
    </row>
    <row r="185" spans="1:13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85000</v>
      </c>
      <c r="J185" s="122">
        <f>SUM(J186+J209+J216+J228+J232)</f>
        <v>85000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85000</v>
      </c>
      <c r="J186" s="127">
        <f>SUM(J187+J190+J195+J201+J206)</f>
        <v>85000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85000</v>
      </c>
      <c r="J190" s="128">
        <f>J191</f>
        <v>85000</v>
      </c>
      <c r="K190" s="123">
        <f>K191</f>
        <v>0</v>
      </c>
      <c r="L190" s="122">
        <f>L191</f>
        <v>0</v>
      </c>
    </row>
    <row r="191" spans="1:13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85000</v>
      </c>
      <c r="J191" s="127">
        <f>SUM(J192:J194)</f>
        <v>85000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85000</v>
      </c>
      <c r="J194" s="119">
        <v>85000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85000</v>
      </c>
      <c r="J368" s="130">
        <f>SUM(J34+J184)</f>
        <v>85000</v>
      </c>
      <c r="K368" s="130">
        <f>SUM(K34+K184)</f>
        <v>0</v>
      </c>
      <c r="L368" s="130">
        <f>SUM(L34+L184)</f>
        <v>0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27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6B74-6E5A-4031-BE95-520D53AF4FAC}">
  <dimension ref="A1:S376"/>
  <sheetViews>
    <sheetView topLeftCell="A33" workbookViewId="0">
      <selection activeCell="B376" sqref="B376"/>
    </sheetView>
  </sheetViews>
  <sheetFormatPr defaultRowHeight="15"/>
  <cols>
    <col min="1" max="4" width="2" style="36" customWidth="1"/>
    <col min="5" max="5" width="2.140625" style="36" customWidth="1"/>
    <col min="6" max="6" width="3" style="150" customWidth="1"/>
    <col min="7" max="7" width="34.85546875" style="36" customWidth="1"/>
    <col min="8" max="8" width="3.85546875" style="36" customWidth="1"/>
    <col min="9" max="9" width="10" style="36" customWidth="1"/>
    <col min="10" max="10" width="11.140625" style="36" customWidth="1"/>
    <col min="11" max="11" width="11" style="36" customWidth="1"/>
    <col min="12" max="12" width="10.5703125" style="36" customWidth="1"/>
    <col min="13" max="13" width="0.140625" style="36" hidden="1" customWidth="1"/>
    <col min="14" max="14" width="6.140625" style="36" hidden="1" customWidth="1"/>
    <col min="15" max="15" width="5.5703125" style="36" hidden="1" customWidth="1"/>
    <col min="16" max="16" width="9.140625" style="22"/>
  </cols>
  <sheetData>
    <row r="1" spans="1:15">
      <c r="G1" s="1"/>
      <c r="H1" s="3"/>
      <c r="I1" s="21"/>
      <c r="J1" s="152" t="s">
        <v>0</v>
      </c>
      <c r="K1" s="152"/>
      <c r="L1" s="152"/>
      <c r="M1" s="16"/>
      <c r="N1" s="152"/>
      <c r="O1" s="152"/>
    </row>
    <row r="2" spans="1:15">
      <c r="H2" s="3"/>
      <c r="I2" s="22"/>
      <c r="J2" s="152" t="s">
        <v>1</v>
      </c>
      <c r="K2" s="152"/>
      <c r="L2" s="152"/>
      <c r="M2" s="16"/>
      <c r="N2" s="152"/>
      <c r="O2" s="152"/>
    </row>
    <row r="3" spans="1:15">
      <c r="H3" s="23"/>
      <c r="I3" s="3"/>
      <c r="J3" s="152" t="s">
        <v>2</v>
      </c>
      <c r="K3" s="152"/>
      <c r="L3" s="152"/>
      <c r="M3" s="16"/>
      <c r="N3" s="152"/>
      <c r="O3" s="152"/>
    </row>
    <row r="4" spans="1:15">
      <c r="G4" s="4" t="s">
        <v>3</v>
      </c>
      <c r="H4" s="3"/>
      <c r="I4" s="22"/>
      <c r="J4" s="152" t="s">
        <v>4</v>
      </c>
      <c r="K4" s="152"/>
      <c r="L4" s="152"/>
      <c r="M4" s="16"/>
      <c r="N4" s="152"/>
      <c r="O4" s="152"/>
    </row>
    <row r="5" spans="1:15">
      <c r="H5" s="3"/>
      <c r="I5" s="22"/>
      <c r="J5" s="152" t="s">
        <v>5</v>
      </c>
      <c r="K5" s="152"/>
      <c r="L5" s="152"/>
      <c r="M5" s="16"/>
      <c r="N5" s="152"/>
      <c r="O5" s="152"/>
    </row>
    <row r="6" spans="1:15" ht="6" customHeight="1">
      <c r="H6" s="3"/>
      <c r="I6" s="22"/>
      <c r="J6" s="152"/>
      <c r="K6" s="152"/>
      <c r="L6" s="152"/>
      <c r="M6" s="16"/>
      <c r="N6" s="152"/>
      <c r="O6" s="152"/>
    </row>
    <row r="7" spans="1:15" ht="30" customHeight="1">
      <c r="A7" s="342" t="s">
        <v>415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343" t="s">
        <v>420</v>
      </c>
      <c r="B9" s="343"/>
      <c r="C9" s="343"/>
      <c r="D9" s="343"/>
      <c r="E9" s="343"/>
      <c r="F9" s="343"/>
      <c r="G9" s="343"/>
      <c r="H9" s="343"/>
      <c r="I9" s="343"/>
      <c r="J9" s="343"/>
      <c r="K9" s="343"/>
      <c r="L9" s="343"/>
      <c r="M9" s="16"/>
    </row>
    <row r="10" spans="1:15">
      <c r="A10" s="344" t="s">
        <v>6</v>
      </c>
      <c r="B10" s="344"/>
      <c r="C10" s="344"/>
      <c r="D10" s="344"/>
      <c r="E10" s="344"/>
      <c r="F10" s="344"/>
      <c r="G10" s="344"/>
      <c r="H10" s="344"/>
      <c r="I10" s="344"/>
      <c r="J10" s="344"/>
      <c r="K10" s="344"/>
      <c r="L10" s="344"/>
      <c r="M10" s="16"/>
    </row>
    <row r="11" spans="1:15" ht="7.5" customHeight="1">
      <c r="A11" s="28"/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6"/>
    </row>
    <row r="12" spans="1:15" ht="15.75" customHeight="1">
      <c r="A12" s="28"/>
      <c r="B12" s="152"/>
      <c r="C12" s="152"/>
      <c r="D12" s="152"/>
      <c r="E12" s="152"/>
      <c r="F12" s="152"/>
      <c r="G12" s="349" t="s">
        <v>7</v>
      </c>
      <c r="H12" s="349"/>
      <c r="I12" s="349"/>
      <c r="J12" s="349"/>
      <c r="K12" s="349"/>
      <c r="L12" s="152"/>
      <c r="M12" s="16"/>
    </row>
    <row r="13" spans="1:15" ht="15.75" customHeight="1">
      <c r="A13" s="350" t="s">
        <v>413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  <c r="L13" s="350"/>
      <c r="M13" s="16"/>
    </row>
    <row r="14" spans="1:15" ht="12" customHeight="1">
      <c r="G14" s="351" t="s">
        <v>416</v>
      </c>
      <c r="H14" s="351"/>
      <c r="I14" s="351"/>
      <c r="J14" s="351"/>
      <c r="K14" s="351"/>
      <c r="M14" s="16"/>
    </row>
    <row r="15" spans="1:15">
      <c r="G15" s="344" t="s">
        <v>8</v>
      </c>
      <c r="H15" s="344"/>
      <c r="I15" s="344"/>
      <c r="J15" s="344"/>
      <c r="K15" s="344"/>
    </row>
    <row r="16" spans="1:15" ht="15.75" customHeight="1">
      <c r="B16" s="350" t="s">
        <v>9</v>
      </c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3" ht="7.5" customHeight="1"/>
    <row r="18" spans="1:13">
      <c r="G18" s="351" t="s">
        <v>226</v>
      </c>
      <c r="H18" s="351"/>
      <c r="I18" s="351"/>
      <c r="J18" s="351"/>
      <c r="K18" s="351"/>
    </row>
    <row r="19" spans="1:13">
      <c r="G19" s="352" t="s">
        <v>10</v>
      </c>
      <c r="H19" s="352"/>
      <c r="I19" s="352"/>
      <c r="J19" s="352"/>
      <c r="K19" s="352"/>
    </row>
    <row r="20" spans="1:13" ht="6.75" customHeight="1">
      <c r="G20" s="152"/>
      <c r="H20" s="152"/>
      <c r="I20" s="152"/>
      <c r="J20" s="152"/>
      <c r="K20" s="152"/>
    </row>
    <row r="21" spans="1:13">
      <c r="B21" s="22"/>
      <c r="C21" s="22"/>
      <c r="D21" s="22"/>
      <c r="E21" s="353" t="s">
        <v>230</v>
      </c>
      <c r="F21" s="353"/>
      <c r="G21" s="353"/>
      <c r="H21" s="353"/>
      <c r="I21" s="353"/>
      <c r="J21" s="353"/>
      <c r="K21" s="353"/>
      <c r="L21" s="22"/>
    </row>
    <row r="22" spans="1:13" ht="15" customHeight="1">
      <c r="A22" s="354" t="s">
        <v>11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  <c r="M22" s="30"/>
    </row>
    <row r="23" spans="1:13">
      <c r="F23" s="36"/>
      <c r="J23" s="5"/>
      <c r="K23" s="13"/>
      <c r="L23" s="6" t="s">
        <v>12</v>
      </c>
      <c r="M23" s="30"/>
    </row>
    <row r="24" spans="1:13">
      <c r="F24" s="36"/>
      <c r="J24" s="31" t="s">
        <v>13</v>
      </c>
      <c r="K24" s="23"/>
      <c r="L24" s="32"/>
      <c r="M24" s="30"/>
    </row>
    <row r="25" spans="1:13">
      <c r="E25" s="152"/>
      <c r="F25" s="151"/>
      <c r="I25" s="34"/>
      <c r="J25" s="34"/>
      <c r="K25" s="35" t="s">
        <v>14</v>
      </c>
      <c r="L25" s="32"/>
      <c r="M25" s="30"/>
    </row>
    <row r="26" spans="1:13">
      <c r="A26" s="355" t="s">
        <v>231</v>
      </c>
      <c r="B26" s="355"/>
      <c r="C26" s="355"/>
      <c r="D26" s="355"/>
      <c r="E26" s="355"/>
      <c r="F26" s="355"/>
      <c r="G26" s="355"/>
      <c r="H26" s="355"/>
      <c r="I26" s="355"/>
      <c r="K26" s="35" t="s">
        <v>15</v>
      </c>
      <c r="L26" s="37" t="s">
        <v>16</v>
      </c>
      <c r="M26" s="30"/>
    </row>
    <row r="27" spans="1:13" ht="29.1" customHeight="1">
      <c r="A27" s="355" t="s">
        <v>235</v>
      </c>
      <c r="B27" s="355"/>
      <c r="C27" s="355"/>
      <c r="D27" s="355"/>
      <c r="E27" s="355"/>
      <c r="F27" s="355"/>
      <c r="G27" s="355"/>
      <c r="H27" s="355"/>
      <c r="I27" s="355"/>
      <c r="J27" s="149" t="s">
        <v>18</v>
      </c>
      <c r="K27" s="113" t="s">
        <v>30</v>
      </c>
      <c r="L27" s="32"/>
      <c r="M27" s="30"/>
    </row>
    <row r="28" spans="1:13">
      <c r="F28" s="36"/>
      <c r="G28" s="39" t="s">
        <v>19</v>
      </c>
      <c r="H28" s="102" t="s">
        <v>245</v>
      </c>
      <c r="I28" s="103"/>
      <c r="J28" s="42"/>
      <c r="K28" s="32"/>
      <c r="L28" s="32"/>
      <c r="M28" s="30"/>
    </row>
    <row r="29" spans="1:13">
      <c r="F29" s="36"/>
      <c r="G29" s="348" t="s">
        <v>20</v>
      </c>
      <c r="H29" s="348"/>
      <c r="I29" s="114" t="s">
        <v>232</v>
      </c>
      <c r="J29" s="43" t="s">
        <v>233</v>
      </c>
      <c r="K29" s="32" t="s">
        <v>234</v>
      </c>
      <c r="L29" s="32" t="s">
        <v>234</v>
      </c>
      <c r="M29" s="30"/>
    </row>
    <row r="30" spans="1:13">
      <c r="A30" s="323" t="s">
        <v>246</v>
      </c>
      <c r="B30" s="323"/>
      <c r="C30" s="323"/>
      <c r="D30" s="323"/>
      <c r="E30" s="323"/>
      <c r="F30" s="323"/>
      <c r="G30" s="323"/>
      <c r="H30" s="323"/>
      <c r="I30" s="323"/>
      <c r="J30" s="44"/>
      <c r="K30" s="44"/>
      <c r="L30" s="45" t="s">
        <v>21</v>
      </c>
      <c r="M30" s="46"/>
    </row>
    <row r="31" spans="1:13" ht="27" customHeight="1">
      <c r="A31" s="326" t="s">
        <v>22</v>
      </c>
      <c r="B31" s="327"/>
      <c r="C31" s="327"/>
      <c r="D31" s="327"/>
      <c r="E31" s="327"/>
      <c r="F31" s="327"/>
      <c r="G31" s="330" t="s">
        <v>23</v>
      </c>
      <c r="H31" s="332" t="s">
        <v>24</v>
      </c>
      <c r="I31" s="334" t="s">
        <v>25</v>
      </c>
      <c r="J31" s="335"/>
      <c r="K31" s="336" t="s">
        <v>26</v>
      </c>
      <c r="L31" s="338" t="s">
        <v>27</v>
      </c>
      <c r="M31" s="46"/>
    </row>
    <row r="32" spans="1:13" ht="58.5" customHeight="1">
      <c r="A32" s="328"/>
      <c r="B32" s="329"/>
      <c r="C32" s="329"/>
      <c r="D32" s="329"/>
      <c r="E32" s="329"/>
      <c r="F32" s="329"/>
      <c r="G32" s="331"/>
      <c r="H32" s="333"/>
      <c r="I32" s="47" t="s">
        <v>28</v>
      </c>
      <c r="J32" s="48" t="s">
        <v>29</v>
      </c>
      <c r="K32" s="337"/>
      <c r="L32" s="339"/>
    </row>
    <row r="33" spans="1:15">
      <c r="A33" s="345" t="s">
        <v>30</v>
      </c>
      <c r="B33" s="346"/>
      <c r="C33" s="346"/>
      <c r="D33" s="346"/>
      <c r="E33" s="346"/>
      <c r="F33" s="347"/>
      <c r="G33" s="7">
        <v>2</v>
      </c>
      <c r="H33" s="8">
        <v>3</v>
      </c>
      <c r="I33" s="9" t="s">
        <v>31</v>
      </c>
      <c r="J33" s="10" t="s">
        <v>32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33</v>
      </c>
      <c r="H34" s="7">
        <v>1</v>
      </c>
      <c r="I34" s="115">
        <f>SUM(I35+I46+I65+I86+I93+I113+I139+I158+I168)</f>
        <v>1760385</v>
      </c>
      <c r="J34" s="115">
        <f>SUM(J35+J46+J65+J86+J93+J113+J139+J158+J168)</f>
        <v>1179185</v>
      </c>
      <c r="K34" s="116">
        <f>SUM(K35+K46+K65+K86+K93+K113+K139+K158+K168)</f>
        <v>1141352.1300000001</v>
      </c>
      <c r="L34" s="115">
        <f>SUM(L35+L46+L65+L86+L93+L113+L139+L158+L168)</f>
        <v>1141352.1300000001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34</v>
      </c>
      <c r="H35" s="7">
        <v>2</v>
      </c>
      <c r="I35" s="115">
        <f>SUM(I36+I42)</f>
        <v>1701600</v>
      </c>
      <c r="J35" s="115">
        <f>SUM(J36+J42)</f>
        <v>1134400</v>
      </c>
      <c r="K35" s="117">
        <f>SUM(K36+K42)</f>
        <v>1112201.51</v>
      </c>
      <c r="L35" s="118">
        <f>SUM(L36+L42)</f>
        <v>1112201.51</v>
      </c>
      <c r="M35"/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35</v>
      </c>
      <c r="H36" s="7">
        <v>3</v>
      </c>
      <c r="I36" s="115">
        <f>SUM(I37)</f>
        <v>1676800</v>
      </c>
      <c r="J36" s="115">
        <f>SUM(J37)</f>
        <v>1117800</v>
      </c>
      <c r="K36" s="116">
        <f>SUM(K37)</f>
        <v>1095601.51</v>
      </c>
      <c r="L36" s="115">
        <f>SUM(L37)</f>
        <v>1095601.51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35</v>
      </c>
      <c r="H37" s="7">
        <v>4</v>
      </c>
      <c r="I37" s="115">
        <f>SUM(I38+I40)</f>
        <v>1676800</v>
      </c>
      <c r="J37" s="115">
        <f t="shared" ref="J37:L38" si="0">SUM(J38)</f>
        <v>1117800</v>
      </c>
      <c r="K37" s="115">
        <f t="shared" si="0"/>
        <v>1095601.51</v>
      </c>
      <c r="L37" s="115">
        <f t="shared" si="0"/>
        <v>1095601.51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36</v>
      </c>
      <c r="H38" s="7">
        <v>5</v>
      </c>
      <c r="I38" s="116">
        <f>SUM(I39)</f>
        <v>1676800</v>
      </c>
      <c r="J38" s="116">
        <f t="shared" si="0"/>
        <v>1117800</v>
      </c>
      <c r="K38" s="116">
        <f t="shared" si="0"/>
        <v>1095601.51</v>
      </c>
      <c r="L38" s="116">
        <f t="shared" si="0"/>
        <v>1095601.51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36</v>
      </c>
      <c r="H39" s="7">
        <v>6</v>
      </c>
      <c r="I39" s="249">
        <v>1676800</v>
      </c>
      <c r="J39" s="250">
        <v>1117800</v>
      </c>
      <c r="K39" s="250">
        <v>1095601.51</v>
      </c>
      <c r="L39" s="250">
        <v>1095601.51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37</v>
      </c>
      <c r="H40" s="7">
        <v>7</v>
      </c>
      <c r="I40" s="116">
        <f>I41</f>
        <v>0</v>
      </c>
      <c r="J40" s="116">
        <f>J41</f>
        <v>0</v>
      </c>
      <c r="K40" s="116">
        <f>K41</f>
        <v>0</v>
      </c>
      <c r="L40" s="116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37</v>
      </c>
      <c r="H41" s="7">
        <v>8</v>
      </c>
      <c r="I41" s="120">
        <v>0</v>
      </c>
      <c r="J41" s="121">
        <v>0</v>
      </c>
      <c r="K41" s="120">
        <v>0</v>
      </c>
      <c r="L41" s="121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38</v>
      </c>
      <c r="H42" s="7">
        <v>9</v>
      </c>
      <c r="I42" s="116">
        <f t="shared" ref="I42:L44" si="1">I43</f>
        <v>24800</v>
      </c>
      <c r="J42" s="115">
        <f t="shared" si="1"/>
        <v>16600</v>
      </c>
      <c r="K42" s="116">
        <f t="shared" si="1"/>
        <v>16600</v>
      </c>
      <c r="L42" s="115">
        <f t="shared" si="1"/>
        <v>16600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38</v>
      </c>
      <c r="H43" s="7">
        <v>10</v>
      </c>
      <c r="I43" s="116">
        <f t="shared" si="1"/>
        <v>24800</v>
      </c>
      <c r="J43" s="115">
        <f t="shared" si="1"/>
        <v>16600</v>
      </c>
      <c r="K43" s="115">
        <f t="shared" si="1"/>
        <v>16600</v>
      </c>
      <c r="L43" s="115">
        <f t="shared" si="1"/>
        <v>16600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38</v>
      </c>
      <c r="H44" s="7">
        <v>11</v>
      </c>
      <c r="I44" s="115">
        <f t="shared" si="1"/>
        <v>24800</v>
      </c>
      <c r="J44" s="115">
        <f t="shared" si="1"/>
        <v>16600</v>
      </c>
      <c r="K44" s="115">
        <f t="shared" si="1"/>
        <v>16600</v>
      </c>
      <c r="L44" s="115">
        <f t="shared" si="1"/>
        <v>16600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38</v>
      </c>
      <c r="H45" s="7">
        <v>12</v>
      </c>
      <c r="I45" s="121">
        <v>24800</v>
      </c>
      <c r="J45" s="120">
        <v>16600</v>
      </c>
      <c r="K45" s="120">
        <v>16600</v>
      </c>
      <c r="L45" s="120">
        <v>16600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39</v>
      </c>
      <c r="H46" s="7">
        <v>13</v>
      </c>
      <c r="I46" s="122">
        <f t="shared" ref="I46:L48" si="2">I47</f>
        <v>42300</v>
      </c>
      <c r="J46" s="123">
        <f t="shared" si="2"/>
        <v>32300</v>
      </c>
      <c r="K46" s="122">
        <f t="shared" si="2"/>
        <v>17321.8</v>
      </c>
      <c r="L46" s="122">
        <f t="shared" si="2"/>
        <v>17321.8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39</v>
      </c>
      <c r="H47" s="7">
        <v>14</v>
      </c>
      <c r="I47" s="115">
        <f t="shared" si="2"/>
        <v>42300</v>
      </c>
      <c r="J47" s="116">
        <f t="shared" si="2"/>
        <v>32300</v>
      </c>
      <c r="K47" s="115">
        <f t="shared" si="2"/>
        <v>17321.8</v>
      </c>
      <c r="L47" s="116">
        <f t="shared" si="2"/>
        <v>17321.8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39</v>
      </c>
      <c r="H48" s="7">
        <v>15</v>
      </c>
      <c r="I48" s="115">
        <f t="shared" si="2"/>
        <v>42300</v>
      </c>
      <c r="J48" s="116">
        <f t="shared" si="2"/>
        <v>32300</v>
      </c>
      <c r="K48" s="118">
        <f t="shared" si="2"/>
        <v>17321.8</v>
      </c>
      <c r="L48" s="118">
        <f t="shared" si="2"/>
        <v>17321.8</v>
      </c>
    </row>
    <row r="49" spans="1:13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39</v>
      </c>
      <c r="H49" s="7">
        <v>16</v>
      </c>
      <c r="I49" s="124">
        <f>SUM(I50:I64)</f>
        <v>42300</v>
      </c>
      <c r="J49" s="124">
        <f>SUM(J50:J64)</f>
        <v>32300</v>
      </c>
      <c r="K49" s="125">
        <f>SUM(K50:K64)</f>
        <v>17321.8</v>
      </c>
      <c r="L49" s="125">
        <f>SUM(L50:L64)</f>
        <v>17321.8</v>
      </c>
    </row>
    <row r="50" spans="1:13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40</v>
      </c>
      <c r="H50" s="7">
        <v>17</v>
      </c>
      <c r="I50" s="120">
        <v>0</v>
      </c>
      <c r="J50" s="120">
        <v>0</v>
      </c>
      <c r="K50" s="120">
        <v>0</v>
      </c>
      <c r="L50" s="120">
        <v>0</v>
      </c>
    </row>
    <row r="51" spans="1:13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41</v>
      </c>
      <c r="H51" s="7">
        <v>18</v>
      </c>
      <c r="I51" s="120">
        <v>0</v>
      </c>
      <c r="J51" s="120">
        <v>0</v>
      </c>
      <c r="K51" s="120">
        <v>0</v>
      </c>
      <c r="L51" s="120">
        <v>0</v>
      </c>
      <c r="M51"/>
    </row>
    <row r="52" spans="1:13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42</v>
      </c>
      <c r="H52" s="7">
        <v>19</v>
      </c>
      <c r="I52" s="120">
        <v>0</v>
      </c>
      <c r="J52" s="120">
        <v>0</v>
      </c>
      <c r="K52" s="120">
        <v>0</v>
      </c>
      <c r="L52" s="120">
        <v>0</v>
      </c>
      <c r="M52"/>
    </row>
    <row r="53" spans="1:13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43</v>
      </c>
      <c r="H53" s="7">
        <v>20</v>
      </c>
      <c r="I53" s="120">
        <v>0</v>
      </c>
      <c r="J53" s="120">
        <v>0</v>
      </c>
      <c r="K53" s="120">
        <v>0</v>
      </c>
      <c r="L53" s="120">
        <v>0</v>
      </c>
      <c r="M53"/>
    </row>
    <row r="54" spans="1:13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44</v>
      </c>
      <c r="H54" s="7">
        <v>21</v>
      </c>
      <c r="I54" s="120">
        <v>0</v>
      </c>
      <c r="J54" s="120">
        <v>0</v>
      </c>
      <c r="K54" s="120">
        <v>0</v>
      </c>
      <c r="L54" s="120">
        <v>0</v>
      </c>
      <c r="M54"/>
    </row>
    <row r="55" spans="1:13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45</v>
      </c>
      <c r="H55" s="7">
        <v>22</v>
      </c>
      <c r="I55" s="121">
        <v>0</v>
      </c>
      <c r="J55" s="120">
        <v>0</v>
      </c>
      <c r="K55" s="120">
        <v>0</v>
      </c>
      <c r="L55" s="120">
        <v>0</v>
      </c>
    </row>
    <row r="56" spans="1:13" ht="25.5" hidden="1" customHeight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46</v>
      </c>
      <c r="H56" s="7">
        <v>23</v>
      </c>
      <c r="I56" s="126">
        <v>0</v>
      </c>
      <c r="J56" s="120">
        <v>0</v>
      </c>
      <c r="K56" s="120">
        <v>0</v>
      </c>
      <c r="L56" s="120">
        <v>0</v>
      </c>
      <c r="M56"/>
    </row>
    <row r="57" spans="1:13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47</v>
      </c>
      <c r="H57" s="7">
        <v>24</v>
      </c>
      <c r="I57" s="121">
        <v>0</v>
      </c>
      <c r="J57" s="121">
        <v>0</v>
      </c>
      <c r="K57" s="121">
        <v>0</v>
      </c>
      <c r="L57" s="121">
        <v>0</v>
      </c>
      <c r="M57"/>
    </row>
    <row r="58" spans="1:13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48</v>
      </c>
      <c r="H58" s="7">
        <v>25</v>
      </c>
      <c r="I58" s="121">
        <v>0</v>
      </c>
      <c r="J58" s="120">
        <v>0</v>
      </c>
      <c r="K58" s="120">
        <v>0</v>
      </c>
      <c r="L58" s="120">
        <v>0</v>
      </c>
      <c r="M58"/>
    </row>
    <row r="59" spans="1:13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49</v>
      </c>
      <c r="H59" s="7">
        <v>26</v>
      </c>
      <c r="I59" s="121">
        <v>6800</v>
      </c>
      <c r="J59" s="120">
        <v>5000</v>
      </c>
      <c r="K59" s="120">
        <v>3200</v>
      </c>
      <c r="L59" s="120">
        <v>3200</v>
      </c>
    </row>
    <row r="60" spans="1:13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50</v>
      </c>
      <c r="H60" s="7">
        <v>27</v>
      </c>
      <c r="I60" s="121">
        <v>0</v>
      </c>
      <c r="J60" s="121">
        <v>0</v>
      </c>
      <c r="K60" s="121">
        <v>0</v>
      </c>
      <c r="L60" s="121">
        <v>0</v>
      </c>
      <c r="M60"/>
    </row>
    <row r="61" spans="1:13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51</v>
      </c>
      <c r="H61" s="7">
        <v>28</v>
      </c>
      <c r="I61" s="121">
        <v>0</v>
      </c>
      <c r="J61" s="120">
        <v>0</v>
      </c>
      <c r="K61" s="120">
        <v>0</v>
      </c>
      <c r="L61" s="120">
        <v>0</v>
      </c>
    </row>
    <row r="62" spans="1:13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52</v>
      </c>
      <c r="H62" s="7">
        <v>29</v>
      </c>
      <c r="I62" s="121">
        <v>13600</v>
      </c>
      <c r="J62" s="120">
        <v>10400</v>
      </c>
      <c r="K62" s="120">
        <v>7775.02</v>
      </c>
      <c r="L62" s="120">
        <v>7775.02</v>
      </c>
      <c r="M62"/>
    </row>
    <row r="63" spans="1:13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53</v>
      </c>
      <c r="H63" s="7">
        <v>30</v>
      </c>
      <c r="I63" s="121">
        <v>0</v>
      </c>
      <c r="J63" s="120">
        <v>0</v>
      </c>
      <c r="K63" s="120">
        <v>0</v>
      </c>
      <c r="L63" s="120">
        <v>0</v>
      </c>
    </row>
    <row r="64" spans="1:13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54</v>
      </c>
      <c r="H64" s="7">
        <v>31</v>
      </c>
      <c r="I64" s="121">
        <v>21900</v>
      </c>
      <c r="J64" s="120">
        <v>16900</v>
      </c>
      <c r="K64" s="120">
        <v>6346.78</v>
      </c>
      <c r="L64" s="120">
        <v>6346.78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55</v>
      </c>
      <c r="H65" s="7">
        <v>32</v>
      </c>
      <c r="I65" s="122">
        <f>I66+I82</f>
        <v>0</v>
      </c>
      <c r="J65" s="122">
        <f>J66+J82</f>
        <v>0</v>
      </c>
      <c r="K65" s="122">
        <f>K66+K82</f>
        <v>0</v>
      </c>
      <c r="L65" s="122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56</v>
      </c>
      <c r="H66" s="7">
        <v>33</v>
      </c>
      <c r="I66" s="115">
        <f>SUM(I67+I72+I77)</f>
        <v>0</v>
      </c>
      <c r="J66" s="127">
        <f>SUM(J67+J72+J77)</f>
        <v>0</v>
      </c>
      <c r="K66" s="116">
        <f>SUM(K67+K72+K77)</f>
        <v>0</v>
      </c>
      <c r="L66" s="115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57</v>
      </c>
      <c r="H67" s="7">
        <v>34</v>
      </c>
      <c r="I67" s="115">
        <f>I68</f>
        <v>0</v>
      </c>
      <c r="J67" s="127">
        <f>J68</f>
        <v>0</v>
      </c>
      <c r="K67" s="116">
        <f>K68</f>
        <v>0</v>
      </c>
      <c r="L67" s="115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57</v>
      </c>
      <c r="H68" s="7">
        <v>35</v>
      </c>
      <c r="I68" s="115">
        <f>SUM(I69:I71)</f>
        <v>0</v>
      </c>
      <c r="J68" s="127">
        <f>SUM(J69:J71)</f>
        <v>0</v>
      </c>
      <c r="K68" s="116">
        <f>SUM(K69:K71)</f>
        <v>0</v>
      </c>
      <c r="L68" s="115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58</v>
      </c>
      <c r="H69" s="7">
        <v>36</v>
      </c>
      <c r="I69" s="121">
        <v>0</v>
      </c>
      <c r="J69" s="121">
        <v>0</v>
      </c>
      <c r="K69" s="121">
        <v>0</v>
      </c>
      <c r="L69" s="121">
        <v>0</v>
      </c>
      <c r="M69" s="82"/>
      <c r="N69" s="82"/>
      <c r="O69" s="82"/>
    </row>
    <row r="70" spans="1:15" ht="25.5" hidden="1" customHeight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59</v>
      </c>
      <c r="H70" s="7">
        <v>37</v>
      </c>
      <c r="I70" s="119">
        <v>0</v>
      </c>
      <c r="J70" s="119">
        <v>0</v>
      </c>
      <c r="K70" s="119">
        <v>0</v>
      </c>
      <c r="L70" s="119">
        <v>0</v>
      </c>
      <c r="M70"/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60</v>
      </c>
      <c r="H71" s="7">
        <v>38</v>
      </c>
      <c r="I71" s="121">
        <v>0</v>
      </c>
      <c r="J71" s="121">
        <v>0</v>
      </c>
      <c r="K71" s="121">
        <v>0</v>
      </c>
      <c r="L71" s="121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61</v>
      </c>
      <c r="H72" s="7">
        <v>39</v>
      </c>
      <c r="I72" s="122">
        <f>I73</f>
        <v>0</v>
      </c>
      <c r="J72" s="128">
        <f>J73</f>
        <v>0</v>
      </c>
      <c r="K72" s="123">
        <f>K73</f>
        <v>0</v>
      </c>
      <c r="L72" s="123">
        <f>L73</f>
        <v>0</v>
      </c>
      <c r="M72"/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61</v>
      </c>
      <c r="H73" s="7">
        <v>40</v>
      </c>
      <c r="I73" s="118">
        <f>SUM(I74:I76)</f>
        <v>0</v>
      </c>
      <c r="J73" s="129">
        <f>SUM(J74:J76)</f>
        <v>0</v>
      </c>
      <c r="K73" s="117">
        <f>SUM(K74:K76)</f>
        <v>0</v>
      </c>
      <c r="L73" s="116">
        <f>SUM(L74:L76)</f>
        <v>0</v>
      </c>
      <c r="M73"/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58</v>
      </c>
      <c r="H74" s="7">
        <v>41</v>
      </c>
      <c r="I74" s="121">
        <v>0</v>
      </c>
      <c r="J74" s="121">
        <v>0</v>
      </c>
      <c r="K74" s="121">
        <v>0</v>
      </c>
      <c r="L74" s="121">
        <v>0</v>
      </c>
      <c r="M74" s="82"/>
      <c r="N74" s="82"/>
      <c r="O74" s="82"/>
    </row>
    <row r="75" spans="1:15" ht="25.5" hidden="1" customHeight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59</v>
      </c>
      <c r="H75" s="7">
        <v>42</v>
      </c>
      <c r="I75" s="121">
        <v>0</v>
      </c>
      <c r="J75" s="121">
        <v>0</v>
      </c>
      <c r="K75" s="121">
        <v>0</v>
      </c>
      <c r="L75" s="121">
        <v>0</v>
      </c>
      <c r="M75"/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60</v>
      </c>
      <c r="H76" s="7">
        <v>43</v>
      </c>
      <c r="I76" s="121">
        <v>0</v>
      </c>
      <c r="J76" s="121">
        <v>0</v>
      </c>
      <c r="K76" s="121">
        <v>0</v>
      </c>
      <c r="L76" s="121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62</v>
      </c>
      <c r="H77" s="7">
        <v>44</v>
      </c>
      <c r="I77" s="115">
        <f>I78</f>
        <v>0</v>
      </c>
      <c r="J77" s="127">
        <f>J78</f>
        <v>0</v>
      </c>
      <c r="K77" s="116">
        <f>K78</f>
        <v>0</v>
      </c>
      <c r="L77" s="116">
        <f>L78</f>
        <v>0</v>
      </c>
      <c r="M77"/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63</v>
      </c>
      <c r="H78" s="7">
        <v>45</v>
      </c>
      <c r="I78" s="115">
        <f>SUM(I79:I81)</f>
        <v>0</v>
      </c>
      <c r="J78" s="127">
        <f>SUM(J79:J81)</f>
        <v>0</v>
      </c>
      <c r="K78" s="116">
        <f>SUM(K79:K81)</f>
        <v>0</v>
      </c>
      <c r="L78" s="116">
        <f>SUM(L79:L81)</f>
        <v>0</v>
      </c>
      <c r="M78"/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64</v>
      </c>
      <c r="H79" s="7">
        <v>46</v>
      </c>
      <c r="I79" s="119">
        <v>0</v>
      </c>
      <c r="J79" s="119">
        <v>0</v>
      </c>
      <c r="K79" s="119">
        <v>0</v>
      </c>
      <c r="L79" s="119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65</v>
      </c>
      <c r="H80" s="7">
        <v>47</v>
      </c>
      <c r="I80" s="121">
        <v>0</v>
      </c>
      <c r="J80" s="121">
        <v>0</v>
      </c>
      <c r="K80" s="121">
        <v>0</v>
      </c>
      <c r="L80" s="121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66</v>
      </c>
      <c r="H81" s="7">
        <v>48</v>
      </c>
      <c r="I81" s="119">
        <v>0</v>
      </c>
      <c r="J81" s="119">
        <v>0</v>
      </c>
      <c r="K81" s="119">
        <v>0</v>
      </c>
      <c r="L81" s="119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67</v>
      </c>
      <c r="H82" s="7">
        <v>49</v>
      </c>
      <c r="I82" s="115">
        <f t="shared" ref="I82:L83" si="3">I83</f>
        <v>0</v>
      </c>
      <c r="J82" s="115">
        <f t="shared" si="3"/>
        <v>0</v>
      </c>
      <c r="K82" s="115">
        <f t="shared" si="3"/>
        <v>0</v>
      </c>
      <c r="L82" s="115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67</v>
      </c>
      <c r="H83" s="7">
        <v>50</v>
      </c>
      <c r="I83" s="115">
        <f t="shared" si="3"/>
        <v>0</v>
      </c>
      <c r="J83" s="115">
        <f t="shared" si="3"/>
        <v>0</v>
      </c>
      <c r="K83" s="115">
        <f t="shared" si="3"/>
        <v>0</v>
      </c>
      <c r="L83" s="115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67</v>
      </c>
      <c r="H84" s="7">
        <v>51</v>
      </c>
      <c r="I84" s="115">
        <f>SUM(I85)</f>
        <v>0</v>
      </c>
      <c r="J84" s="115">
        <f>SUM(J85)</f>
        <v>0</v>
      </c>
      <c r="K84" s="115">
        <f>SUM(K85)</f>
        <v>0</v>
      </c>
      <c r="L84" s="115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67</v>
      </c>
      <c r="H85" s="7">
        <v>52</v>
      </c>
      <c r="I85" s="121">
        <v>0</v>
      </c>
      <c r="J85" s="121">
        <v>0</v>
      </c>
      <c r="K85" s="121">
        <v>0</v>
      </c>
      <c r="L85" s="121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68</v>
      </c>
      <c r="H86" s="7">
        <v>53</v>
      </c>
      <c r="I86" s="115">
        <f t="shared" ref="I86:L88" si="4">I87</f>
        <v>0</v>
      </c>
      <c r="J86" s="127">
        <f t="shared" si="4"/>
        <v>0</v>
      </c>
      <c r="K86" s="116">
        <f t="shared" si="4"/>
        <v>0</v>
      </c>
      <c r="L86" s="116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69</v>
      </c>
      <c r="H87" s="7">
        <v>54</v>
      </c>
      <c r="I87" s="115">
        <f t="shared" si="4"/>
        <v>0</v>
      </c>
      <c r="J87" s="127">
        <f t="shared" si="4"/>
        <v>0</v>
      </c>
      <c r="K87" s="116">
        <f t="shared" si="4"/>
        <v>0</v>
      </c>
      <c r="L87" s="116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69</v>
      </c>
      <c r="H88" s="7">
        <v>55</v>
      </c>
      <c r="I88" s="115">
        <f t="shared" si="4"/>
        <v>0</v>
      </c>
      <c r="J88" s="127">
        <f t="shared" si="4"/>
        <v>0</v>
      </c>
      <c r="K88" s="116">
        <f t="shared" si="4"/>
        <v>0</v>
      </c>
      <c r="L88" s="116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69</v>
      </c>
      <c r="H89" s="7">
        <v>56</v>
      </c>
      <c r="I89" s="115">
        <f>SUM(I90:I92)</f>
        <v>0</v>
      </c>
      <c r="J89" s="127">
        <f>SUM(J90:J92)</f>
        <v>0</v>
      </c>
      <c r="K89" s="116">
        <f>SUM(K90:K92)</f>
        <v>0</v>
      </c>
      <c r="L89" s="116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70</v>
      </c>
      <c r="H90" s="7">
        <v>57</v>
      </c>
      <c r="I90" s="121">
        <v>0</v>
      </c>
      <c r="J90" s="121">
        <v>0</v>
      </c>
      <c r="K90" s="121">
        <v>0</v>
      </c>
      <c r="L90" s="121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71</v>
      </c>
      <c r="H91" s="7">
        <v>58</v>
      </c>
      <c r="I91" s="121">
        <v>0</v>
      </c>
      <c r="J91" s="121">
        <v>0</v>
      </c>
      <c r="K91" s="121">
        <v>0</v>
      </c>
      <c r="L91" s="121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72</v>
      </c>
      <c r="H92" s="7">
        <v>59</v>
      </c>
      <c r="I92" s="121">
        <v>0</v>
      </c>
      <c r="J92" s="121">
        <v>0</v>
      </c>
      <c r="K92" s="121">
        <v>0</v>
      </c>
      <c r="L92" s="121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73</v>
      </c>
      <c r="H93" s="7">
        <v>60</v>
      </c>
      <c r="I93" s="115">
        <f>SUM(I94+I99+I104)</f>
        <v>0</v>
      </c>
      <c r="J93" s="127">
        <f>SUM(J94+J99+J104)</f>
        <v>0</v>
      </c>
      <c r="K93" s="116">
        <f>SUM(K94+K99+K104)</f>
        <v>0</v>
      </c>
      <c r="L93" s="116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74</v>
      </c>
      <c r="H94" s="7">
        <v>61</v>
      </c>
      <c r="I94" s="122">
        <f t="shared" ref="I94:L95" si="5">I95</f>
        <v>0</v>
      </c>
      <c r="J94" s="128">
        <f t="shared" si="5"/>
        <v>0</v>
      </c>
      <c r="K94" s="123">
        <f t="shared" si="5"/>
        <v>0</v>
      </c>
      <c r="L94" s="123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74</v>
      </c>
      <c r="H95" s="7">
        <v>62</v>
      </c>
      <c r="I95" s="115">
        <f t="shared" si="5"/>
        <v>0</v>
      </c>
      <c r="J95" s="127">
        <f t="shared" si="5"/>
        <v>0</v>
      </c>
      <c r="K95" s="116">
        <f t="shared" si="5"/>
        <v>0</v>
      </c>
      <c r="L95" s="116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74</v>
      </c>
      <c r="H96" s="7">
        <v>63</v>
      </c>
      <c r="I96" s="115">
        <f>SUM(I97:I98)</f>
        <v>0</v>
      </c>
      <c r="J96" s="127">
        <f>SUM(J97:J98)</f>
        <v>0</v>
      </c>
      <c r="K96" s="116">
        <f>SUM(K97:K98)</f>
        <v>0</v>
      </c>
      <c r="L96" s="116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75</v>
      </c>
      <c r="H97" s="7">
        <v>64</v>
      </c>
      <c r="I97" s="121">
        <v>0</v>
      </c>
      <c r="J97" s="121">
        <v>0</v>
      </c>
      <c r="K97" s="121">
        <v>0</v>
      </c>
      <c r="L97" s="121">
        <v>0</v>
      </c>
      <c r="M97"/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76</v>
      </c>
      <c r="H98" s="7">
        <v>65</v>
      </c>
      <c r="I98" s="121">
        <v>0</v>
      </c>
      <c r="J98" s="121">
        <v>0</v>
      </c>
      <c r="K98" s="121">
        <v>0</v>
      </c>
      <c r="L98" s="121">
        <v>0</v>
      </c>
      <c r="M98"/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77</v>
      </c>
      <c r="H99" s="7">
        <v>66</v>
      </c>
      <c r="I99" s="115">
        <f t="shared" ref="I99:L100" si="6">I100</f>
        <v>0</v>
      </c>
      <c r="J99" s="127">
        <f t="shared" si="6"/>
        <v>0</v>
      </c>
      <c r="K99" s="116">
        <f t="shared" si="6"/>
        <v>0</v>
      </c>
      <c r="L99" s="115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77</v>
      </c>
      <c r="H100" s="7">
        <v>67</v>
      </c>
      <c r="I100" s="115">
        <f t="shared" si="6"/>
        <v>0</v>
      </c>
      <c r="J100" s="127">
        <f t="shared" si="6"/>
        <v>0</v>
      </c>
      <c r="K100" s="116">
        <f t="shared" si="6"/>
        <v>0</v>
      </c>
      <c r="L100" s="115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77</v>
      </c>
      <c r="H101" s="7">
        <v>68</v>
      </c>
      <c r="I101" s="115">
        <f>SUM(I102:I103)</f>
        <v>0</v>
      </c>
      <c r="J101" s="127">
        <f>SUM(J102:J103)</f>
        <v>0</v>
      </c>
      <c r="K101" s="116">
        <f>SUM(K102:K103)</f>
        <v>0</v>
      </c>
      <c r="L101" s="115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78</v>
      </c>
      <c r="H102" s="7">
        <v>69</v>
      </c>
      <c r="I102" s="121">
        <v>0</v>
      </c>
      <c r="J102" s="121">
        <v>0</v>
      </c>
      <c r="K102" s="121">
        <v>0</v>
      </c>
      <c r="L102" s="121">
        <v>0</v>
      </c>
      <c r="M102"/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79</v>
      </c>
      <c r="H103" s="7">
        <v>70</v>
      </c>
      <c r="I103" s="121">
        <v>0</v>
      </c>
      <c r="J103" s="121">
        <v>0</v>
      </c>
      <c r="K103" s="121">
        <v>0</v>
      </c>
      <c r="L103" s="121">
        <v>0</v>
      </c>
      <c r="M103"/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80</v>
      </c>
      <c r="H104" s="7">
        <v>71</v>
      </c>
      <c r="I104" s="115">
        <f>I105+I109</f>
        <v>0</v>
      </c>
      <c r="J104" s="115">
        <f>J105+J109</f>
        <v>0</v>
      </c>
      <c r="K104" s="115">
        <f>K105+K109</f>
        <v>0</v>
      </c>
      <c r="L104" s="115">
        <f>L105+L109</f>
        <v>0</v>
      </c>
      <c r="M104"/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81</v>
      </c>
      <c r="H105" s="7">
        <v>72</v>
      </c>
      <c r="I105" s="115">
        <f>I106</f>
        <v>0</v>
      </c>
      <c r="J105" s="127">
        <f>J106</f>
        <v>0</v>
      </c>
      <c r="K105" s="116">
        <f>K106</f>
        <v>0</v>
      </c>
      <c r="L105" s="115">
        <f>L106</f>
        <v>0</v>
      </c>
      <c r="M105"/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81</v>
      </c>
      <c r="H106" s="7">
        <v>73</v>
      </c>
      <c r="I106" s="118">
        <f>SUM(I107:I108)</f>
        <v>0</v>
      </c>
      <c r="J106" s="129">
        <f>SUM(J107:J108)</f>
        <v>0</v>
      </c>
      <c r="K106" s="117">
        <f>SUM(K107:K108)</f>
        <v>0</v>
      </c>
      <c r="L106" s="118">
        <f>SUM(L107:L108)</f>
        <v>0</v>
      </c>
      <c r="M106"/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81</v>
      </c>
      <c r="H107" s="7">
        <v>74</v>
      </c>
      <c r="I107" s="121">
        <v>0</v>
      </c>
      <c r="J107" s="121">
        <v>0</v>
      </c>
      <c r="K107" s="121">
        <v>0</v>
      </c>
      <c r="L107" s="121">
        <v>0</v>
      </c>
      <c r="M107"/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82</v>
      </c>
      <c r="H108" s="7">
        <v>75</v>
      </c>
      <c r="I108" s="121">
        <v>0</v>
      </c>
      <c r="J108" s="121">
        <v>0</v>
      </c>
      <c r="K108" s="121">
        <v>0</v>
      </c>
      <c r="L108" s="121">
        <v>0</v>
      </c>
      <c r="M108"/>
      <c r="S108" s="146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83</v>
      </c>
      <c r="H109" s="7">
        <v>76</v>
      </c>
      <c r="I109" s="116">
        <f>I110</f>
        <v>0</v>
      </c>
      <c r="J109" s="115">
        <f>J110</f>
        <v>0</v>
      </c>
      <c r="K109" s="115">
        <f>K110</f>
        <v>0</v>
      </c>
      <c r="L109" s="115">
        <f>L110</f>
        <v>0</v>
      </c>
      <c r="M109"/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83</v>
      </c>
      <c r="H110" s="7">
        <v>77</v>
      </c>
      <c r="I110" s="118">
        <f>SUM(I111:I112)</f>
        <v>0</v>
      </c>
      <c r="J110" s="118">
        <f>SUM(J111:J112)</f>
        <v>0</v>
      </c>
      <c r="K110" s="118">
        <f>SUM(K111:K112)</f>
        <v>0</v>
      </c>
      <c r="L110" s="118">
        <f>SUM(L111:L112)</f>
        <v>0</v>
      </c>
      <c r="M110"/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83</v>
      </c>
      <c r="H111" s="7">
        <v>78</v>
      </c>
      <c r="I111" s="121">
        <v>0</v>
      </c>
      <c r="J111" s="121">
        <v>0</v>
      </c>
      <c r="K111" s="121">
        <v>0</v>
      </c>
      <c r="L111" s="121">
        <v>0</v>
      </c>
      <c r="M111"/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84</v>
      </c>
      <c r="H112" s="7">
        <v>79</v>
      </c>
      <c r="I112" s="121">
        <v>0</v>
      </c>
      <c r="J112" s="121">
        <v>0</v>
      </c>
      <c r="K112" s="121">
        <v>0</v>
      </c>
      <c r="L112" s="121">
        <v>0</v>
      </c>
    </row>
    <row r="113" spans="1:13" hidden="1">
      <c r="A113" s="83">
        <v>2</v>
      </c>
      <c r="B113" s="49">
        <v>6</v>
      </c>
      <c r="C113" s="50"/>
      <c r="D113" s="51"/>
      <c r="E113" s="49"/>
      <c r="F113" s="85"/>
      <c r="G113" s="88" t="s">
        <v>85</v>
      </c>
      <c r="H113" s="7">
        <v>80</v>
      </c>
      <c r="I113" s="115">
        <f>SUM(I114+I119+I123+I127+I131+I135)</f>
        <v>0</v>
      </c>
      <c r="J113" s="115">
        <f>SUM(J114+J119+J123+J127+J131+J135)</f>
        <v>0</v>
      </c>
      <c r="K113" s="115">
        <f>SUM(K114+K119+K123+K127+K131+K135)</f>
        <v>0</v>
      </c>
      <c r="L113" s="115">
        <f>SUM(L114+L119+L123+L127+L131+L135)</f>
        <v>0</v>
      </c>
    </row>
    <row r="114" spans="1:13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86</v>
      </c>
      <c r="H114" s="7">
        <v>81</v>
      </c>
      <c r="I114" s="118">
        <f t="shared" ref="I114:L115" si="7">I115</f>
        <v>0</v>
      </c>
      <c r="J114" s="129">
        <f t="shared" si="7"/>
        <v>0</v>
      </c>
      <c r="K114" s="117">
        <f t="shared" si="7"/>
        <v>0</v>
      </c>
      <c r="L114" s="118">
        <f t="shared" si="7"/>
        <v>0</v>
      </c>
    </row>
    <row r="115" spans="1:13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86</v>
      </c>
      <c r="H115" s="7">
        <v>82</v>
      </c>
      <c r="I115" s="115">
        <f t="shared" si="7"/>
        <v>0</v>
      </c>
      <c r="J115" s="127">
        <f t="shared" si="7"/>
        <v>0</v>
      </c>
      <c r="K115" s="116">
        <f t="shared" si="7"/>
        <v>0</v>
      </c>
      <c r="L115" s="115">
        <f t="shared" si="7"/>
        <v>0</v>
      </c>
    </row>
    <row r="116" spans="1:13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86</v>
      </c>
      <c r="H116" s="7">
        <v>83</v>
      </c>
      <c r="I116" s="115">
        <f>SUM(I117:I118)</f>
        <v>0</v>
      </c>
      <c r="J116" s="127">
        <f>SUM(J117:J118)</f>
        <v>0</v>
      </c>
      <c r="K116" s="116">
        <f>SUM(K117:K118)</f>
        <v>0</v>
      </c>
      <c r="L116" s="115">
        <f>SUM(L117:L118)</f>
        <v>0</v>
      </c>
    </row>
    <row r="117" spans="1:13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87</v>
      </c>
      <c r="H117" s="7">
        <v>84</v>
      </c>
      <c r="I117" s="121">
        <v>0</v>
      </c>
      <c r="J117" s="121">
        <v>0</v>
      </c>
      <c r="K117" s="121">
        <v>0</v>
      </c>
      <c r="L117" s="121">
        <v>0</v>
      </c>
    </row>
    <row r="118" spans="1:13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88</v>
      </c>
      <c r="H118" s="7">
        <v>85</v>
      </c>
      <c r="I118" s="119">
        <v>0</v>
      </c>
      <c r="J118" s="119">
        <v>0</v>
      </c>
      <c r="K118" s="119">
        <v>0</v>
      </c>
      <c r="L118" s="119">
        <v>0</v>
      </c>
    </row>
    <row r="119" spans="1:13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89</v>
      </c>
      <c r="H119" s="7">
        <v>86</v>
      </c>
      <c r="I119" s="115">
        <f t="shared" ref="I119:L121" si="8">I120</f>
        <v>0</v>
      </c>
      <c r="J119" s="127">
        <f t="shared" si="8"/>
        <v>0</v>
      </c>
      <c r="K119" s="116">
        <f t="shared" si="8"/>
        <v>0</v>
      </c>
      <c r="L119" s="115">
        <f t="shared" si="8"/>
        <v>0</v>
      </c>
      <c r="M119"/>
    </row>
    <row r="120" spans="1:13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89</v>
      </c>
      <c r="H120" s="7">
        <v>87</v>
      </c>
      <c r="I120" s="115">
        <f t="shared" si="8"/>
        <v>0</v>
      </c>
      <c r="J120" s="127">
        <f t="shared" si="8"/>
        <v>0</v>
      </c>
      <c r="K120" s="116">
        <f t="shared" si="8"/>
        <v>0</v>
      </c>
      <c r="L120" s="115">
        <f t="shared" si="8"/>
        <v>0</v>
      </c>
      <c r="M120"/>
    </row>
    <row r="121" spans="1:13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89</v>
      </c>
      <c r="H121" s="7">
        <v>88</v>
      </c>
      <c r="I121" s="130">
        <f t="shared" si="8"/>
        <v>0</v>
      </c>
      <c r="J121" s="131">
        <f t="shared" si="8"/>
        <v>0</v>
      </c>
      <c r="K121" s="132">
        <f t="shared" si="8"/>
        <v>0</v>
      </c>
      <c r="L121" s="130">
        <f t="shared" si="8"/>
        <v>0</v>
      </c>
      <c r="M121"/>
    </row>
    <row r="122" spans="1:13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89</v>
      </c>
      <c r="H122" s="7">
        <v>89</v>
      </c>
      <c r="I122" s="121">
        <v>0</v>
      </c>
      <c r="J122" s="121">
        <v>0</v>
      </c>
      <c r="K122" s="121">
        <v>0</v>
      </c>
      <c r="L122" s="121">
        <v>0</v>
      </c>
      <c r="M122"/>
    </row>
    <row r="123" spans="1:13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90</v>
      </c>
      <c r="H123" s="7">
        <v>90</v>
      </c>
      <c r="I123" s="122">
        <f t="shared" ref="I123:L125" si="9">I124</f>
        <v>0</v>
      </c>
      <c r="J123" s="128">
        <f t="shared" si="9"/>
        <v>0</v>
      </c>
      <c r="K123" s="123">
        <f t="shared" si="9"/>
        <v>0</v>
      </c>
      <c r="L123" s="122">
        <f t="shared" si="9"/>
        <v>0</v>
      </c>
      <c r="M123"/>
    </row>
    <row r="124" spans="1:13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90</v>
      </c>
      <c r="H124" s="7">
        <v>91</v>
      </c>
      <c r="I124" s="115">
        <f t="shared" si="9"/>
        <v>0</v>
      </c>
      <c r="J124" s="127">
        <f t="shared" si="9"/>
        <v>0</v>
      </c>
      <c r="K124" s="116">
        <f t="shared" si="9"/>
        <v>0</v>
      </c>
      <c r="L124" s="115">
        <f t="shared" si="9"/>
        <v>0</v>
      </c>
      <c r="M124"/>
    </row>
    <row r="125" spans="1:13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90</v>
      </c>
      <c r="H125" s="7">
        <v>92</v>
      </c>
      <c r="I125" s="115">
        <f t="shared" si="9"/>
        <v>0</v>
      </c>
      <c r="J125" s="127">
        <f t="shared" si="9"/>
        <v>0</v>
      </c>
      <c r="K125" s="116">
        <f t="shared" si="9"/>
        <v>0</v>
      </c>
      <c r="L125" s="115">
        <f t="shared" si="9"/>
        <v>0</v>
      </c>
      <c r="M125"/>
    </row>
    <row r="126" spans="1:13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90</v>
      </c>
      <c r="H126" s="7">
        <v>93</v>
      </c>
      <c r="I126" s="121">
        <v>0</v>
      </c>
      <c r="J126" s="121">
        <v>0</v>
      </c>
      <c r="K126" s="121">
        <v>0</v>
      </c>
      <c r="L126" s="121">
        <v>0</v>
      </c>
      <c r="M126"/>
    </row>
    <row r="127" spans="1:13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91</v>
      </c>
      <c r="H127" s="7">
        <v>94</v>
      </c>
      <c r="I127" s="122">
        <f t="shared" ref="I127:L129" si="10">I128</f>
        <v>0</v>
      </c>
      <c r="J127" s="128">
        <f t="shared" si="10"/>
        <v>0</v>
      </c>
      <c r="K127" s="123">
        <f t="shared" si="10"/>
        <v>0</v>
      </c>
      <c r="L127" s="122">
        <f t="shared" si="10"/>
        <v>0</v>
      </c>
      <c r="M127"/>
    </row>
    <row r="128" spans="1:13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91</v>
      </c>
      <c r="H128" s="7">
        <v>95</v>
      </c>
      <c r="I128" s="115">
        <f t="shared" si="10"/>
        <v>0</v>
      </c>
      <c r="J128" s="127">
        <f t="shared" si="10"/>
        <v>0</v>
      </c>
      <c r="K128" s="116">
        <f t="shared" si="10"/>
        <v>0</v>
      </c>
      <c r="L128" s="115">
        <f t="shared" si="10"/>
        <v>0</v>
      </c>
      <c r="M128"/>
    </row>
    <row r="129" spans="1:13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91</v>
      </c>
      <c r="H129" s="7">
        <v>96</v>
      </c>
      <c r="I129" s="115">
        <f t="shared" si="10"/>
        <v>0</v>
      </c>
      <c r="J129" s="127">
        <f t="shared" si="10"/>
        <v>0</v>
      </c>
      <c r="K129" s="116">
        <f t="shared" si="10"/>
        <v>0</v>
      </c>
      <c r="L129" s="115">
        <f t="shared" si="10"/>
        <v>0</v>
      </c>
      <c r="M129"/>
    </row>
    <row r="130" spans="1:13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91</v>
      </c>
      <c r="H130" s="7">
        <v>97</v>
      </c>
      <c r="I130" s="121">
        <v>0</v>
      </c>
      <c r="J130" s="121">
        <v>0</v>
      </c>
      <c r="K130" s="121">
        <v>0</v>
      </c>
      <c r="L130" s="121">
        <v>0</v>
      </c>
      <c r="M130"/>
    </row>
    <row r="131" spans="1:13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92</v>
      </c>
      <c r="H131" s="7">
        <v>98</v>
      </c>
      <c r="I131" s="124">
        <f t="shared" ref="I131:L133" si="11">I132</f>
        <v>0</v>
      </c>
      <c r="J131" s="133">
        <f t="shared" si="11"/>
        <v>0</v>
      </c>
      <c r="K131" s="125">
        <f t="shared" si="11"/>
        <v>0</v>
      </c>
      <c r="L131" s="124">
        <f t="shared" si="11"/>
        <v>0</v>
      </c>
      <c r="M131"/>
    </row>
    <row r="132" spans="1:13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92</v>
      </c>
      <c r="H132" s="7">
        <v>99</v>
      </c>
      <c r="I132" s="115">
        <f t="shared" si="11"/>
        <v>0</v>
      </c>
      <c r="J132" s="127">
        <f t="shared" si="11"/>
        <v>0</v>
      </c>
      <c r="K132" s="116">
        <f t="shared" si="11"/>
        <v>0</v>
      </c>
      <c r="L132" s="115">
        <f t="shared" si="11"/>
        <v>0</v>
      </c>
      <c r="M132"/>
    </row>
    <row r="133" spans="1:13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92</v>
      </c>
      <c r="H133" s="7">
        <v>100</v>
      </c>
      <c r="I133" s="115">
        <f t="shared" si="11"/>
        <v>0</v>
      </c>
      <c r="J133" s="127">
        <f t="shared" si="11"/>
        <v>0</v>
      </c>
      <c r="K133" s="116">
        <f t="shared" si="11"/>
        <v>0</v>
      </c>
      <c r="L133" s="115">
        <f t="shared" si="11"/>
        <v>0</v>
      </c>
      <c r="M133"/>
    </row>
    <row r="134" spans="1:13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93</v>
      </c>
      <c r="H134" s="7">
        <v>101</v>
      </c>
      <c r="I134" s="121">
        <v>0</v>
      </c>
      <c r="J134" s="121">
        <v>0</v>
      </c>
      <c r="K134" s="121">
        <v>0</v>
      </c>
      <c r="L134" s="121">
        <v>0</v>
      </c>
      <c r="M134"/>
    </row>
    <row r="135" spans="1:13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94</v>
      </c>
      <c r="H135" s="7">
        <v>102</v>
      </c>
      <c r="I135" s="116">
        <f t="shared" ref="I135:L137" si="12">I136</f>
        <v>0</v>
      </c>
      <c r="J135" s="115">
        <f t="shared" si="12"/>
        <v>0</v>
      </c>
      <c r="K135" s="115">
        <f t="shared" si="12"/>
        <v>0</v>
      </c>
      <c r="L135" s="115">
        <f t="shared" si="12"/>
        <v>0</v>
      </c>
      <c r="M135"/>
    </row>
    <row r="136" spans="1:13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94</v>
      </c>
      <c r="H136" s="90">
        <v>103</v>
      </c>
      <c r="I136" s="115">
        <f t="shared" si="12"/>
        <v>0</v>
      </c>
      <c r="J136" s="115">
        <f t="shared" si="12"/>
        <v>0</v>
      </c>
      <c r="K136" s="115">
        <f t="shared" si="12"/>
        <v>0</v>
      </c>
      <c r="L136" s="115">
        <f t="shared" si="12"/>
        <v>0</v>
      </c>
      <c r="M136"/>
    </row>
    <row r="137" spans="1:13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94</v>
      </c>
      <c r="H137" s="90">
        <v>104</v>
      </c>
      <c r="I137" s="115">
        <f t="shared" si="12"/>
        <v>0</v>
      </c>
      <c r="J137" s="115">
        <f t="shared" si="12"/>
        <v>0</v>
      </c>
      <c r="K137" s="115">
        <f t="shared" si="12"/>
        <v>0</v>
      </c>
      <c r="L137" s="115">
        <f t="shared" si="12"/>
        <v>0</v>
      </c>
      <c r="M137"/>
    </row>
    <row r="138" spans="1:13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94</v>
      </c>
      <c r="H138" s="90">
        <v>105</v>
      </c>
      <c r="I138" s="121">
        <v>0</v>
      </c>
      <c r="J138" s="134">
        <v>0</v>
      </c>
      <c r="K138" s="121">
        <v>0</v>
      </c>
      <c r="L138" s="121">
        <v>0</v>
      </c>
      <c r="M138"/>
    </row>
    <row r="139" spans="1:13">
      <c r="A139" s="83">
        <v>2</v>
      </c>
      <c r="B139" s="49">
        <v>7</v>
      </c>
      <c r="C139" s="49"/>
      <c r="D139" s="50"/>
      <c r="E139" s="50"/>
      <c r="F139" s="52"/>
      <c r="G139" s="51" t="s">
        <v>95</v>
      </c>
      <c r="H139" s="90">
        <v>106</v>
      </c>
      <c r="I139" s="116">
        <f>SUM(I140+I145+I153)</f>
        <v>16485</v>
      </c>
      <c r="J139" s="127">
        <f>SUM(J140+J145+J153)</f>
        <v>12485</v>
      </c>
      <c r="K139" s="116">
        <f>SUM(K140+K145+K153)</f>
        <v>11828.82</v>
      </c>
      <c r="L139" s="115">
        <f>SUM(L140+L145+L153)</f>
        <v>11828.82</v>
      </c>
    </row>
    <row r="140" spans="1:13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96</v>
      </c>
      <c r="H140" s="90">
        <v>107</v>
      </c>
      <c r="I140" s="116">
        <f t="shared" ref="I140:L141" si="13">I141</f>
        <v>0</v>
      </c>
      <c r="J140" s="127">
        <f t="shared" si="13"/>
        <v>0</v>
      </c>
      <c r="K140" s="116">
        <f t="shared" si="13"/>
        <v>0</v>
      </c>
      <c r="L140" s="115">
        <f t="shared" si="13"/>
        <v>0</v>
      </c>
    </row>
    <row r="141" spans="1:13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96</v>
      </c>
      <c r="H141" s="90">
        <v>108</v>
      </c>
      <c r="I141" s="116">
        <f t="shared" si="13"/>
        <v>0</v>
      </c>
      <c r="J141" s="127">
        <f t="shared" si="13"/>
        <v>0</v>
      </c>
      <c r="K141" s="116">
        <f t="shared" si="13"/>
        <v>0</v>
      </c>
      <c r="L141" s="115">
        <f t="shared" si="13"/>
        <v>0</v>
      </c>
    </row>
    <row r="142" spans="1:13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96</v>
      </c>
      <c r="H142" s="90">
        <v>109</v>
      </c>
      <c r="I142" s="116">
        <f>SUM(I143:I144)</f>
        <v>0</v>
      </c>
      <c r="J142" s="127">
        <f>SUM(J143:J144)</f>
        <v>0</v>
      </c>
      <c r="K142" s="116">
        <f>SUM(K143:K144)</f>
        <v>0</v>
      </c>
      <c r="L142" s="115">
        <f>SUM(L143:L144)</f>
        <v>0</v>
      </c>
    </row>
    <row r="143" spans="1:13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97</v>
      </c>
      <c r="H143" s="90">
        <v>110</v>
      </c>
      <c r="I143" s="135">
        <v>0</v>
      </c>
      <c r="J143" s="135">
        <v>0</v>
      </c>
      <c r="K143" s="135">
        <v>0</v>
      </c>
      <c r="L143" s="135">
        <v>0</v>
      </c>
    </row>
    <row r="144" spans="1:13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98</v>
      </c>
      <c r="H144" s="90">
        <v>111</v>
      </c>
      <c r="I144" s="120">
        <v>0</v>
      </c>
      <c r="J144" s="120">
        <v>0</v>
      </c>
      <c r="K144" s="120">
        <v>0</v>
      </c>
      <c r="L144" s="120">
        <v>0</v>
      </c>
    </row>
    <row r="145" spans="1:13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99</v>
      </c>
      <c r="H145" s="90">
        <v>112</v>
      </c>
      <c r="I145" s="117">
        <f t="shared" ref="I145:L146" si="14">I146</f>
        <v>0</v>
      </c>
      <c r="J145" s="129">
        <f t="shared" si="14"/>
        <v>0</v>
      </c>
      <c r="K145" s="117">
        <f t="shared" si="14"/>
        <v>0</v>
      </c>
      <c r="L145" s="118">
        <f t="shared" si="14"/>
        <v>0</v>
      </c>
      <c r="M145"/>
    </row>
    <row r="146" spans="1:13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100</v>
      </c>
      <c r="H146" s="90">
        <v>113</v>
      </c>
      <c r="I146" s="116">
        <f t="shared" si="14"/>
        <v>0</v>
      </c>
      <c r="J146" s="127">
        <f t="shared" si="14"/>
        <v>0</v>
      </c>
      <c r="K146" s="116">
        <f t="shared" si="14"/>
        <v>0</v>
      </c>
      <c r="L146" s="115">
        <f t="shared" si="14"/>
        <v>0</v>
      </c>
      <c r="M146"/>
    </row>
    <row r="147" spans="1:13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100</v>
      </c>
      <c r="H147" s="90">
        <v>114</v>
      </c>
      <c r="I147" s="116">
        <f>SUM(I148:I149)</f>
        <v>0</v>
      </c>
      <c r="J147" s="127">
        <f>SUM(J148:J149)</f>
        <v>0</v>
      </c>
      <c r="K147" s="116">
        <f>SUM(K148:K149)</f>
        <v>0</v>
      </c>
      <c r="L147" s="115">
        <f>SUM(L148:L149)</f>
        <v>0</v>
      </c>
      <c r="M147"/>
    </row>
    <row r="148" spans="1:13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101</v>
      </c>
      <c r="H148" s="90">
        <v>115</v>
      </c>
      <c r="I148" s="120">
        <v>0</v>
      </c>
      <c r="J148" s="120">
        <v>0</v>
      </c>
      <c r="K148" s="120">
        <v>0</v>
      </c>
      <c r="L148" s="120">
        <v>0</v>
      </c>
    </row>
    <row r="149" spans="1:13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102</v>
      </c>
      <c r="H149" s="90">
        <v>116</v>
      </c>
      <c r="I149" s="120">
        <v>0</v>
      </c>
      <c r="J149" s="120">
        <v>0</v>
      </c>
      <c r="K149" s="120">
        <v>0</v>
      </c>
      <c r="L149" s="120">
        <v>0</v>
      </c>
    </row>
    <row r="150" spans="1:13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103</v>
      </c>
      <c r="H150" s="90">
        <v>117</v>
      </c>
      <c r="I150" s="116">
        <f>I151</f>
        <v>0</v>
      </c>
      <c r="J150" s="116">
        <f>J151</f>
        <v>0</v>
      </c>
      <c r="K150" s="116">
        <f>K151</f>
        <v>0</v>
      </c>
      <c r="L150" s="116">
        <f>L151</f>
        <v>0</v>
      </c>
    </row>
    <row r="151" spans="1:13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103</v>
      </c>
      <c r="H151" s="90">
        <v>118</v>
      </c>
      <c r="I151" s="116">
        <f>SUM(I152)</f>
        <v>0</v>
      </c>
      <c r="J151" s="116">
        <f>SUM(J152)</f>
        <v>0</v>
      </c>
      <c r="K151" s="116">
        <f>SUM(K152)</f>
        <v>0</v>
      </c>
      <c r="L151" s="116">
        <f>SUM(L152)</f>
        <v>0</v>
      </c>
    </row>
    <row r="152" spans="1:13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103</v>
      </c>
      <c r="H152" s="90">
        <v>119</v>
      </c>
      <c r="I152" s="120">
        <v>0</v>
      </c>
      <c r="J152" s="120">
        <v>0</v>
      </c>
      <c r="K152" s="120">
        <v>0</v>
      </c>
      <c r="L152" s="120">
        <v>0</v>
      </c>
    </row>
    <row r="153" spans="1:13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104</v>
      </c>
      <c r="H153" s="90">
        <v>120</v>
      </c>
      <c r="I153" s="116">
        <f t="shared" ref="I153:L154" si="15">I154</f>
        <v>16485</v>
      </c>
      <c r="J153" s="127">
        <f t="shared" si="15"/>
        <v>12485</v>
      </c>
      <c r="K153" s="116">
        <f t="shared" si="15"/>
        <v>11828.82</v>
      </c>
      <c r="L153" s="115">
        <f t="shared" si="15"/>
        <v>11828.82</v>
      </c>
    </row>
    <row r="154" spans="1:13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104</v>
      </c>
      <c r="H154" s="90">
        <v>121</v>
      </c>
      <c r="I154" s="125">
        <f t="shared" si="15"/>
        <v>16485</v>
      </c>
      <c r="J154" s="133">
        <f t="shared" si="15"/>
        <v>12485</v>
      </c>
      <c r="K154" s="125">
        <f t="shared" si="15"/>
        <v>11828.82</v>
      </c>
      <c r="L154" s="124">
        <f t="shared" si="15"/>
        <v>11828.82</v>
      </c>
    </row>
    <row r="155" spans="1:13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104</v>
      </c>
      <c r="H155" s="90">
        <v>122</v>
      </c>
      <c r="I155" s="116">
        <f>SUM(I156:I157)</f>
        <v>16485</v>
      </c>
      <c r="J155" s="127">
        <f>SUM(J156:J157)</f>
        <v>12485</v>
      </c>
      <c r="K155" s="116">
        <f>SUM(K156:K157)</f>
        <v>11828.82</v>
      </c>
      <c r="L155" s="115">
        <f>SUM(L156:L157)</f>
        <v>11828.82</v>
      </c>
    </row>
    <row r="156" spans="1:13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105</v>
      </c>
      <c r="H156" s="90">
        <v>123</v>
      </c>
      <c r="I156" s="135">
        <v>16485</v>
      </c>
      <c r="J156" s="135">
        <v>12485</v>
      </c>
      <c r="K156" s="135">
        <v>11828.82</v>
      </c>
      <c r="L156" s="135">
        <v>11828.82</v>
      </c>
    </row>
    <row r="157" spans="1:13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106</v>
      </c>
      <c r="H157" s="90">
        <v>124</v>
      </c>
      <c r="I157" s="120">
        <v>0</v>
      </c>
      <c r="J157" s="121">
        <v>0</v>
      </c>
      <c r="K157" s="121">
        <v>0</v>
      </c>
      <c r="L157" s="121">
        <v>0</v>
      </c>
    </row>
    <row r="158" spans="1:13" hidden="1">
      <c r="A158" s="83">
        <v>2</v>
      </c>
      <c r="B158" s="83">
        <v>8</v>
      </c>
      <c r="C158" s="49"/>
      <c r="D158" s="66"/>
      <c r="E158" s="54"/>
      <c r="F158" s="92"/>
      <c r="G158" s="59" t="s">
        <v>107</v>
      </c>
      <c r="H158" s="90">
        <v>125</v>
      </c>
      <c r="I158" s="123">
        <f>I159</f>
        <v>0</v>
      </c>
      <c r="J158" s="128">
        <f>J159</f>
        <v>0</v>
      </c>
      <c r="K158" s="123">
        <f>K159</f>
        <v>0</v>
      </c>
      <c r="L158" s="122">
        <f>L159</f>
        <v>0</v>
      </c>
    </row>
    <row r="159" spans="1:13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107</v>
      </c>
      <c r="H159" s="90">
        <v>126</v>
      </c>
      <c r="I159" s="123">
        <f>I160+I165</f>
        <v>0</v>
      </c>
      <c r="J159" s="128">
        <f>J160+J165</f>
        <v>0</v>
      </c>
      <c r="K159" s="123">
        <f>K160+K165</f>
        <v>0</v>
      </c>
      <c r="L159" s="122">
        <f>L160+L165</f>
        <v>0</v>
      </c>
    </row>
    <row r="160" spans="1:13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108</v>
      </c>
      <c r="H160" s="90">
        <v>127</v>
      </c>
      <c r="I160" s="116">
        <f>I161</f>
        <v>0</v>
      </c>
      <c r="J160" s="127">
        <f>J161</f>
        <v>0</v>
      </c>
      <c r="K160" s="116">
        <f>K161</f>
        <v>0</v>
      </c>
      <c r="L160" s="115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108</v>
      </c>
      <c r="H161" s="90">
        <v>128</v>
      </c>
      <c r="I161" s="123">
        <f>SUM(I162:I164)</f>
        <v>0</v>
      </c>
      <c r="J161" s="123">
        <f>SUM(J162:J164)</f>
        <v>0</v>
      </c>
      <c r="K161" s="123">
        <f>SUM(K162:K164)</f>
        <v>0</v>
      </c>
      <c r="L161" s="123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109</v>
      </c>
      <c r="H162" s="90">
        <v>129</v>
      </c>
      <c r="I162" s="120">
        <v>0</v>
      </c>
      <c r="J162" s="120">
        <v>0</v>
      </c>
      <c r="K162" s="120">
        <v>0</v>
      </c>
      <c r="L162" s="120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110</v>
      </c>
      <c r="H163" s="90">
        <v>130</v>
      </c>
      <c r="I163" s="136">
        <v>0</v>
      </c>
      <c r="J163" s="136">
        <v>0</v>
      </c>
      <c r="K163" s="136">
        <v>0</v>
      </c>
      <c r="L163" s="136">
        <v>0</v>
      </c>
      <c r="M163"/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111</v>
      </c>
      <c r="H164" s="90">
        <v>131</v>
      </c>
      <c r="I164" s="136">
        <v>0</v>
      </c>
      <c r="J164" s="137">
        <v>0</v>
      </c>
      <c r="K164" s="136">
        <v>0</v>
      </c>
      <c r="L164" s="126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112</v>
      </c>
      <c r="H165" s="90">
        <v>132</v>
      </c>
      <c r="I165" s="116">
        <f t="shared" ref="I165:L166" si="16">I166</f>
        <v>0</v>
      </c>
      <c r="J165" s="127">
        <f t="shared" si="16"/>
        <v>0</v>
      </c>
      <c r="K165" s="116">
        <f t="shared" si="16"/>
        <v>0</v>
      </c>
      <c r="L165" s="115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112</v>
      </c>
      <c r="H166" s="90">
        <v>133</v>
      </c>
      <c r="I166" s="116">
        <f t="shared" si="16"/>
        <v>0</v>
      </c>
      <c r="J166" s="127">
        <f t="shared" si="16"/>
        <v>0</v>
      </c>
      <c r="K166" s="116">
        <f t="shared" si="16"/>
        <v>0</v>
      </c>
      <c r="L166" s="115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112</v>
      </c>
      <c r="H167" s="90">
        <v>134</v>
      </c>
      <c r="I167" s="138">
        <v>0</v>
      </c>
      <c r="J167" s="121">
        <v>0</v>
      </c>
      <c r="K167" s="121">
        <v>0</v>
      </c>
      <c r="L167" s="121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113</v>
      </c>
      <c r="H168" s="90">
        <v>135</v>
      </c>
      <c r="I168" s="116">
        <f>I169+I173</f>
        <v>0</v>
      </c>
      <c r="J168" s="127">
        <f>J169+J173</f>
        <v>0</v>
      </c>
      <c r="K168" s="116">
        <f>K169+K173</f>
        <v>0</v>
      </c>
      <c r="L168" s="115">
        <f>L169+L173</f>
        <v>0</v>
      </c>
      <c r="M168"/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114</v>
      </c>
      <c r="H169" s="90">
        <v>136</v>
      </c>
      <c r="I169" s="116">
        <f t="shared" ref="I169:L171" si="17">I170</f>
        <v>0</v>
      </c>
      <c r="J169" s="127">
        <f t="shared" si="17"/>
        <v>0</v>
      </c>
      <c r="K169" s="116">
        <f t="shared" si="17"/>
        <v>0</v>
      </c>
      <c r="L169" s="115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114</v>
      </c>
      <c r="H170" s="90">
        <v>137</v>
      </c>
      <c r="I170" s="123">
        <f t="shared" si="17"/>
        <v>0</v>
      </c>
      <c r="J170" s="128">
        <f t="shared" si="17"/>
        <v>0</v>
      </c>
      <c r="K170" s="123">
        <f t="shared" si="17"/>
        <v>0</v>
      </c>
      <c r="L170" s="122">
        <f t="shared" si="17"/>
        <v>0</v>
      </c>
      <c r="M170"/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114</v>
      </c>
      <c r="H171" s="90">
        <v>138</v>
      </c>
      <c r="I171" s="116">
        <f t="shared" si="17"/>
        <v>0</v>
      </c>
      <c r="J171" s="127">
        <f t="shared" si="17"/>
        <v>0</v>
      </c>
      <c r="K171" s="116">
        <f t="shared" si="17"/>
        <v>0</v>
      </c>
      <c r="L171" s="115">
        <f t="shared" si="17"/>
        <v>0</v>
      </c>
      <c r="M171"/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114</v>
      </c>
      <c r="H172" s="90">
        <v>139</v>
      </c>
      <c r="I172" s="135">
        <v>0</v>
      </c>
      <c r="J172" s="135">
        <v>0</v>
      </c>
      <c r="K172" s="135">
        <v>0</v>
      </c>
      <c r="L172" s="135">
        <v>0</v>
      </c>
      <c r="M172"/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115</v>
      </c>
      <c r="H173" s="90">
        <v>140</v>
      </c>
      <c r="I173" s="116">
        <f>SUM(I174+I179)</f>
        <v>0</v>
      </c>
      <c r="J173" s="116">
        <f>SUM(J174+J179)</f>
        <v>0</v>
      </c>
      <c r="K173" s="116">
        <f>SUM(K174+K179)</f>
        <v>0</v>
      </c>
      <c r="L173" s="116">
        <f>SUM(L174+L179)</f>
        <v>0</v>
      </c>
      <c r="M173"/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116</v>
      </c>
      <c r="H174" s="90">
        <v>141</v>
      </c>
      <c r="I174" s="123">
        <f>I175</f>
        <v>0</v>
      </c>
      <c r="J174" s="128">
        <f>J175</f>
        <v>0</v>
      </c>
      <c r="K174" s="123">
        <f>K175</f>
        <v>0</v>
      </c>
      <c r="L174" s="122">
        <f>L175</f>
        <v>0</v>
      </c>
      <c r="M174"/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116</v>
      </c>
      <c r="H175" s="90">
        <v>142</v>
      </c>
      <c r="I175" s="116">
        <f>SUM(I176:I178)</f>
        <v>0</v>
      </c>
      <c r="J175" s="127">
        <f>SUM(J176:J178)</f>
        <v>0</v>
      </c>
      <c r="K175" s="116">
        <f>SUM(K176:K178)</f>
        <v>0</v>
      </c>
      <c r="L175" s="115">
        <f>SUM(L176:L178)</f>
        <v>0</v>
      </c>
      <c r="M175"/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117</v>
      </c>
      <c r="H176" s="90">
        <v>143</v>
      </c>
      <c r="I176" s="136">
        <v>0</v>
      </c>
      <c r="J176" s="119">
        <v>0</v>
      </c>
      <c r="K176" s="119">
        <v>0</v>
      </c>
      <c r="L176" s="119">
        <v>0</v>
      </c>
      <c r="M176"/>
    </row>
    <row r="177" spans="1:13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118</v>
      </c>
      <c r="H177" s="90">
        <v>144</v>
      </c>
      <c r="I177" s="120">
        <v>0</v>
      </c>
      <c r="J177" s="139">
        <v>0</v>
      </c>
      <c r="K177" s="139">
        <v>0</v>
      </c>
      <c r="L177" s="139">
        <v>0</v>
      </c>
      <c r="M177"/>
    </row>
    <row r="178" spans="1:13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119</v>
      </c>
      <c r="H178" s="90">
        <v>145</v>
      </c>
      <c r="I178" s="120">
        <v>0</v>
      </c>
      <c r="J178" s="120">
        <v>0</v>
      </c>
      <c r="K178" s="120">
        <v>0</v>
      </c>
      <c r="L178" s="120">
        <v>0</v>
      </c>
      <c r="M178"/>
    </row>
    <row r="179" spans="1:13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120</v>
      </c>
      <c r="H179" s="90">
        <v>146</v>
      </c>
      <c r="I179" s="116">
        <f>I180</f>
        <v>0</v>
      </c>
      <c r="J179" s="127">
        <f>J180</f>
        <v>0</v>
      </c>
      <c r="K179" s="116">
        <f>K180</f>
        <v>0</v>
      </c>
      <c r="L179" s="115">
        <f>L180</f>
        <v>0</v>
      </c>
      <c r="M179"/>
    </row>
    <row r="180" spans="1:13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121</v>
      </c>
      <c r="H180" s="90">
        <v>147</v>
      </c>
      <c r="I180" s="123">
        <f>SUM(I181:I183)</f>
        <v>0</v>
      </c>
      <c r="J180" s="123">
        <f>SUM(J181:J183)</f>
        <v>0</v>
      </c>
      <c r="K180" s="123">
        <f>SUM(K181:K183)</f>
        <v>0</v>
      </c>
      <c r="L180" s="123">
        <f>SUM(L181:L183)</f>
        <v>0</v>
      </c>
      <c r="M180"/>
    </row>
    <row r="181" spans="1:13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122</v>
      </c>
      <c r="H181" s="90">
        <v>148</v>
      </c>
      <c r="I181" s="120">
        <v>0</v>
      </c>
      <c r="J181" s="119">
        <v>0</v>
      </c>
      <c r="K181" s="119">
        <v>0</v>
      </c>
      <c r="L181" s="119">
        <v>0</v>
      </c>
      <c r="M181"/>
    </row>
    <row r="182" spans="1:13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123</v>
      </c>
      <c r="H182" s="90">
        <v>149</v>
      </c>
      <c r="I182" s="119">
        <v>0</v>
      </c>
      <c r="J182" s="121">
        <v>0</v>
      </c>
      <c r="K182" s="121">
        <v>0</v>
      </c>
      <c r="L182" s="121">
        <v>0</v>
      </c>
      <c r="M182"/>
    </row>
    <row r="183" spans="1:13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124</v>
      </c>
      <c r="H183" s="90">
        <v>150</v>
      </c>
      <c r="I183" s="139">
        <v>0</v>
      </c>
      <c r="J183" s="139">
        <v>0</v>
      </c>
      <c r="K183" s="139">
        <v>0</v>
      </c>
      <c r="L183" s="139">
        <v>0</v>
      </c>
      <c r="M183"/>
    </row>
    <row r="184" spans="1:13" ht="76.5" hidden="1" customHeight="1">
      <c r="A184" s="49">
        <v>3</v>
      </c>
      <c r="B184" s="51"/>
      <c r="C184" s="49"/>
      <c r="D184" s="50"/>
      <c r="E184" s="50"/>
      <c r="F184" s="52"/>
      <c r="G184" s="88" t="s">
        <v>125</v>
      </c>
      <c r="H184" s="90">
        <v>151</v>
      </c>
      <c r="I184" s="115">
        <f>SUM(I185+I238+I303)</f>
        <v>0</v>
      </c>
      <c r="J184" s="127">
        <f>SUM(J185+J238+J303)</f>
        <v>0</v>
      </c>
      <c r="K184" s="116">
        <f>SUM(K185+K238+K303)</f>
        <v>0</v>
      </c>
      <c r="L184" s="115">
        <f>SUM(L185+L238+L303)</f>
        <v>0</v>
      </c>
      <c r="M184"/>
    </row>
    <row r="185" spans="1:13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126</v>
      </c>
      <c r="H185" s="90">
        <v>152</v>
      </c>
      <c r="I185" s="115">
        <f>SUM(I186+I209+I216+I228+I232)</f>
        <v>0</v>
      </c>
      <c r="J185" s="122">
        <f>SUM(J186+J209+J216+J228+J232)</f>
        <v>0</v>
      </c>
      <c r="K185" s="122">
        <f>SUM(K186+K209+K216+K228+K232)</f>
        <v>0</v>
      </c>
      <c r="L185" s="122">
        <f>SUM(L186+L209+L216+L228+L232)</f>
        <v>0</v>
      </c>
      <c r="M185"/>
    </row>
    <row r="186" spans="1:13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127</v>
      </c>
      <c r="H186" s="90">
        <v>153</v>
      </c>
      <c r="I186" s="122">
        <f>SUM(I187+I190+I195+I201+I206)</f>
        <v>0</v>
      </c>
      <c r="J186" s="127">
        <f>SUM(J187+J190+J195+J201+J206)</f>
        <v>0</v>
      </c>
      <c r="K186" s="116">
        <f>SUM(K187+K190+K195+K201+K206)</f>
        <v>0</v>
      </c>
      <c r="L186" s="115">
        <f>SUM(L187+L190+L195+L201+L206)</f>
        <v>0</v>
      </c>
      <c r="M186"/>
    </row>
    <row r="187" spans="1:13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128</v>
      </c>
      <c r="H187" s="90">
        <v>154</v>
      </c>
      <c r="I187" s="115">
        <f t="shared" ref="I187:L188" si="18">I188</f>
        <v>0</v>
      </c>
      <c r="J187" s="128">
        <f t="shared" si="18"/>
        <v>0</v>
      </c>
      <c r="K187" s="123">
        <f t="shared" si="18"/>
        <v>0</v>
      </c>
      <c r="L187" s="122">
        <f t="shared" si="18"/>
        <v>0</v>
      </c>
    </row>
    <row r="188" spans="1:13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128</v>
      </c>
      <c r="H188" s="90">
        <v>155</v>
      </c>
      <c r="I188" s="122">
        <f t="shared" si="18"/>
        <v>0</v>
      </c>
      <c r="J188" s="115">
        <f t="shared" si="18"/>
        <v>0</v>
      </c>
      <c r="K188" s="115">
        <f t="shared" si="18"/>
        <v>0</v>
      </c>
      <c r="L188" s="115">
        <f t="shared" si="18"/>
        <v>0</v>
      </c>
    </row>
    <row r="189" spans="1:13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128</v>
      </c>
      <c r="H189" s="90">
        <v>156</v>
      </c>
      <c r="I189" s="121">
        <v>0</v>
      </c>
      <c r="J189" s="121">
        <v>0</v>
      </c>
      <c r="K189" s="121">
        <v>0</v>
      </c>
      <c r="L189" s="121">
        <v>0</v>
      </c>
    </row>
    <row r="190" spans="1:13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129</v>
      </c>
      <c r="H190" s="90">
        <v>157</v>
      </c>
      <c r="I190" s="122">
        <f>I191</f>
        <v>0</v>
      </c>
      <c r="J190" s="128">
        <f>J191</f>
        <v>0</v>
      </c>
      <c r="K190" s="123">
        <f>K191</f>
        <v>0</v>
      </c>
      <c r="L190" s="122">
        <f>L191</f>
        <v>0</v>
      </c>
    </row>
    <row r="191" spans="1:13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129</v>
      </c>
      <c r="H191" s="90">
        <v>158</v>
      </c>
      <c r="I191" s="115">
        <f>SUM(I192:I194)</f>
        <v>0</v>
      </c>
      <c r="J191" s="127">
        <f>SUM(J192:J194)</f>
        <v>0</v>
      </c>
      <c r="K191" s="116">
        <f>SUM(K192:K194)</f>
        <v>0</v>
      </c>
      <c r="L191" s="115">
        <f>SUM(L192:L194)</f>
        <v>0</v>
      </c>
    </row>
    <row r="192" spans="1:13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130</v>
      </c>
      <c r="H192" s="90">
        <v>159</v>
      </c>
      <c r="I192" s="119">
        <v>0</v>
      </c>
      <c r="J192" s="119">
        <v>0</v>
      </c>
      <c r="K192" s="119">
        <v>0</v>
      </c>
      <c r="L192" s="139">
        <v>0</v>
      </c>
    </row>
    <row r="193" spans="1:13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131</v>
      </c>
      <c r="H193" s="90">
        <v>160</v>
      </c>
      <c r="I193" s="121">
        <v>0</v>
      </c>
      <c r="J193" s="121">
        <v>0</v>
      </c>
      <c r="K193" s="121">
        <v>0</v>
      </c>
      <c r="L193" s="121">
        <v>0</v>
      </c>
    </row>
    <row r="194" spans="1:13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132</v>
      </c>
      <c r="H194" s="90">
        <v>161</v>
      </c>
      <c r="I194" s="119">
        <v>0</v>
      </c>
      <c r="J194" s="119">
        <v>0</v>
      </c>
      <c r="K194" s="119">
        <v>0</v>
      </c>
      <c r="L194" s="139">
        <v>0</v>
      </c>
      <c r="M194"/>
    </row>
    <row r="195" spans="1:13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133</v>
      </c>
      <c r="H195" s="90">
        <v>162</v>
      </c>
      <c r="I195" s="115">
        <f>I196</f>
        <v>0</v>
      </c>
      <c r="J195" s="127">
        <f>J196</f>
        <v>0</v>
      </c>
      <c r="K195" s="116">
        <f>K196</f>
        <v>0</v>
      </c>
      <c r="L195" s="115">
        <f>L196</f>
        <v>0</v>
      </c>
    </row>
    <row r="196" spans="1:13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133</v>
      </c>
      <c r="H196" s="90">
        <v>163</v>
      </c>
      <c r="I196" s="115">
        <f>SUM(I197:I200)</f>
        <v>0</v>
      </c>
      <c r="J196" s="115">
        <f>SUM(J197:J200)</f>
        <v>0</v>
      </c>
      <c r="K196" s="115">
        <f>SUM(K197:K200)</f>
        <v>0</v>
      </c>
      <c r="L196" s="115">
        <f>SUM(L197:L200)</f>
        <v>0</v>
      </c>
    </row>
    <row r="197" spans="1:13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134</v>
      </c>
      <c r="H197" s="90">
        <v>164</v>
      </c>
      <c r="I197" s="121">
        <v>0</v>
      </c>
      <c r="J197" s="121">
        <v>0</v>
      </c>
      <c r="K197" s="121">
        <v>0</v>
      </c>
      <c r="L197" s="139">
        <v>0</v>
      </c>
    </row>
    <row r="198" spans="1:13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135</v>
      </c>
      <c r="H198" s="90">
        <v>165</v>
      </c>
      <c r="I198" s="119">
        <v>0</v>
      </c>
      <c r="J198" s="121">
        <v>0</v>
      </c>
      <c r="K198" s="121">
        <v>0</v>
      </c>
      <c r="L198" s="121">
        <v>0</v>
      </c>
    </row>
    <row r="199" spans="1:13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136</v>
      </c>
      <c r="H199" s="90">
        <v>166</v>
      </c>
      <c r="I199" s="119">
        <v>0</v>
      </c>
      <c r="J199" s="126">
        <v>0</v>
      </c>
      <c r="K199" s="126">
        <v>0</v>
      </c>
      <c r="L199" s="126">
        <v>0</v>
      </c>
    </row>
    <row r="200" spans="1:13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137</v>
      </c>
      <c r="H200" s="90">
        <v>167</v>
      </c>
      <c r="I200" s="140">
        <v>0</v>
      </c>
      <c r="J200" s="141">
        <v>0</v>
      </c>
      <c r="K200" s="121">
        <v>0</v>
      </c>
      <c r="L200" s="121">
        <v>0</v>
      </c>
      <c r="M200"/>
    </row>
    <row r="201" spans="1:13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138</v>
      </c>
      <c r="H201" s="90">
        <v>168</v>
      </c>
      <c r="I201" s="115">
        <f>I202</f>
        <v>0</v>
      </c>
      <c r="J201" s="129">
        <f>J202</f>
        <v>0</v>
      </c>
      <c r="K201" s="117">
        <f>K202</f>
        <v>0</v>
      </c>
      <c r="L201" s="118">
        <f>L202</f>
        <v>0</v>
      </c>
    </row>
    <row r="202" spans="1:13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138</v>
      </c>
      <c r="H202" s="90">
        <v>169</v>
      </c>
      <c r="I202" s="122">
        <f>SUM(I203:I205)</f>
        <v>0</v>
      </c>
      <c r="J202" s="127">
        <f>SUM(J203:J205)</f>
        <v>0</v>
      </c>
      <c r="K202" s="116">
        <f>SUM(K203:K205)</f>
        <v>0</v>
      </c>
      <c r="L202" s="115">
        <f>SUM(L203:L205)</f>
        <v>0</v>
      </c>
    </row>
    <row r="203" spans="1:13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139</v>
      </c>
      <c r="H203" s="90">
        <v>170</v>
      </c>
      <c r="I203" s="121">
        <v>0</v>
      </c>
      <c r="J203" s="121">
        <v>0</v>
      </c>
      <c r="K203" s="121">
        <v>0</v>
      </c>
      <c r="L203" s="139">
        <v>0</v>
      </c>
    </row>
    <row r="204" spans="1:13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140</v>
      </c>
      <c r="H204" s="90">
        <v>171</v>
      </c>
      <c r="I204" s="119">
        <v>0</v>
      </c>
      <c r="J204" s="119">
        <v>0</v>
      </c>
      <c r="K204" s="120">
        <v>0</v>
      </c>
      <c r="L204" s="121">
        <v>0</v>
      </c>
      <c r="M204"/>
    </row>
    <row r="205" spans="1:13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141</v>
      </c>
      <c r="H205" s="90">
        <v>172</v>
      </c>
      <c r="I205" s="119">
        <v>0</v>
      </c>
      <c r="J205" s="119">
        <v>0</v>
      </c>
      <c r="K205" s="119">
        <v>0</v>
      </c>
      <c r="L205" s="121">
        <v>0</v>
      </c>
    </row>
    <row r="206" spans="1:13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142</v>
      </c>
      <c r="H206" s="90">
        <v>173</v>
      </c>
      <c r="I206" s="115">
        <f t="shared" ref="I206:L207" si="19">I207</f>
        <v>0</v>
      </c>
      <c r="J206" s="127">
        <f t="shared" si="19"/>
        <v>0</v>
      </c>
      <c r="K206" s="116">
        <f t="shared" si="19"/>
        <v>0</v>
      </c>
      <c r="L206" s="115">
        <f t="shared" si="19"/>
        <v>0</v>
      </c>
      <c r="M206"/>
    </row>
    <row r="207" spans="1:13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142</v>
      </c>
      <c r="H207" s="90">
        <v>174</v>
      </c>
      <c r="I207" s="116">
        <f t="shared" si="19"/>
        <v>0</v>
      </c>
      <c r="J207" s="116">
        <f t="shared" si="19"/>
        <v>0</v>
      </c>
      <c r="K207" s="116">
        <f t="shared" si="19"/>
        <v>0</v>
      </c>
      <c r="L207" s="116">
        <f t="shared" si="19"/>
        <v>0</v>
      </c>
      <c r="M207"/>
    </row>
    <row r="208" spans="1:13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142</v>
      </c>
      <c r="H208" s="90">
        <v>175</v>
      </c>
      <c r="I208" s="119">
        <v>0</v>
      </c>
      <c r="J208" s="121">
        <v>0</v>
      </c>
      <c r="K208" s="121">
        <v>0</v>
      </c>
      <c r="L208" s="121">
        <v>0</v>
      </c>
      <c r="M208"/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143</v>
      </c>
      <c r="H209" s="90">
        <v>176</v>
      </c>
      <c r="I209" s="115">
        <f t="shared" ref="I209:L210" si="20">I210</f>
        <v>0</v>
      </c>
      <c r="J209" s="129">
        <f t="shared" si="20"/>
        <v>0</v>
      </c>
      <c r="K209" s="117">
        <f t="shared" si="20"/>
        <v>0</v>
      </c>
      <c r="L209" s="118">
        <f t="shared" si="20"/>
        <v>0</v>
      </c>
      <c r="M209"/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143</v>
      </c>
      <c r="H210" s="90">
        <v>177</v>
      </c>
      <c r="I210" s="122">
        <f t="shared" si="20"/>
        <v>0</v>
      </c>
      <c r="J210" s="127">
        <f t="shared" si="20"/>
        <v>0</v>
      </c>
      <c r="K210" s="116">
        <f t="shared" si="20"/>
        <v>0</v>
      </c>
      <c r="L210" s="115">
        <f t="shared" si="20"/>
        <v>0</v>
      </c>
      <c r="M210"/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143</v>
      </c>
      <c r="H211" s="90">
        <v>178</v>
      </c>
      <c r="I211" s="115">
        <f>SUM(I212:I215)</f>
        <v>0</v>
      </c>
      <c r="J211" s="128">
        <f>SUM(J212:J215)</f>
        <v>0</v>
      </c>
      <c r="K211" s="123">
        <f>SUM(K212:K215)</f>
        <v>0</v>
      </c>
      <c r="L211" s="122">
        <f>SUM(L212:L215)</f>
        <v>0</v>
      </c>
      <c r="M211"/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144</v>
      </c>
      <c r="H212" s="90">
        <v>179</v>
      </c>
      <c r="I212" s="121">
        <v>0</v>
      </c>
      <c r="J212" s="121">
        <v>0</v>
      </c>
      <c r="K212" s="121">
        <v>0</v>
      </c>
      <c r="L212" s="121">
        <v>0</v>
      </c>
      <c r="M212"/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145</v>
      </c>
      <c r="H213" s="90">
        <v>180</v>
      </c>
      <c r="I213" s="121">
        <v>0</v>
      </c>
      <c r="J213" s="121">
        <v>0</v>
      </c>
      <c r="K213" s="121">
        <v>0</v>
      </c>
      <c r="L213" s="121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146</v>
      </c>
      <c r="H214" s="90">
        <v>181</v>
      </c>
      <c r="I214" s="121">
        <v>0</v>
      </c>
      <c r="J214" s="121">
        <v>0</v>
      </c>
      <c r="K214" s="121">
        <v>0</v>
      </c>
      <c r="L214" s="121">
        <v>0</v>
      </c>
      <c r="M214"/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147</v>
      </c>
      <c r="H215" s="90">
        <v>182</v>
      </c>
      <c r="I215" s="121">
        <v>0</v>
      </c>
      <c r="J215" s="121">
        <v>0</v>
      </c>
      <c r="K215" s="121">
        <v>0</v>
      </c>
      <c r="L215" s="139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148</v>
      </c>
      <c r="H216" s="90">
        <v>183</v>
      </c>
      <c r="I216" s="115">
        <f>SUM(I217+I220)</f>
        <v>0</v>
      </c>
      <c r="J216" s="127">
        <f>SUM(J217+J220)</f>
        <v>0</v>
      </c>
      <c r="K216" s="116">
        <f>SUM(K217+K220)</f>
        <v>0</v>
      </c>
      <c r="L216" s="115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149</v>
      </c>
      <c r="H217" s="90">
        <v>184</v>
      </c>
      <c r="I217" s="122">
        <f t="shared" ref="I217:L218" si="21">I218</f>
        <v>0</v>
      </c>
      <c r="J217" s="128">
        <f t="shared" si="21"/>
        <v>0</v>
      </c>
      <c r="K217" s="123">
        <f t="shared" si="21"/>
        <v>0</v>
      </c>
      <c r="L217" s="122">
        <f t="shared" si="21"/>
        <v>0</v>
      </c>
      <c r="M217"/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149</v>
      </c>
      <c r="H218" s="90">
        <v>185</v>
      </c>
      <c r="I218" s="115">
        <f t="shared" si="21"/>
        <v>0</v>
      </c>
      <c r="J218" s="127">
        <f t="shared" si="21"/>
        <v>0</v>
      </c>
      <c r="K218" s="116">
        <f t="shared" si="21"/>
        <v>0</v>
      </c>
      <c r="L218" s="115">
        <f t="shared" si="21"/>
        <v>0</v>
      </c>
      <c r="M218"/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149</v>
      </c>
      <c r="H219" s="90">
        <v>186</v>
      </c>
      <c r="I219" s="139">
        <v>0</v>
      </c>
      <c r="J219" s="139">
        <v>0</v>
      </c>
      <c r="K219" s="139">
        <v>0</v>
      </c>
      <c r="L219" s="139">
        <v>0</v>
      </c>
      <c r="M219"/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150</v>
      </c>
      <c r="H220" s="90">
        <v>187</v>
      </c>
      <c r="I220" s="115">
        <f>I221</f>
        <v>0</v>
      </c>
      <c r="J220" s="127">
        <f>J221</f>
        <v>0</v>
      </c>
      <c r="K220" s="116">
        <f>K221</f>
        <v>0</v>
      </c>
      <c r="L220" s="115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150</v>
      </c>
      <c r="H221" s="90">
        <v>188</v>
      </c>
      <c r="I221" s="115">
        <f>SUM(I222:I227)</f>
        <v>0</v>
      </c>
      <c r="J221" s="115">
        <f>SUM(J222:J227)</f>
        <v>0</v>
      </c>
      <c r="K221" s="115">
        <f>SUM(K222:K227)</f>
        <v>0</v>
      </c>
      <c r="L221" s="115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151</v>
      </c>
      <c r="H222" s="90">
        <v>189</v>
      </c>
      <c r="I222" s="121">
        <v>0</v>
      </c>
      <c r="J222" s="121">
        <v>0</v>
      </c>
      <c r="K222" s="121">
        <v>0</v>
      </c>
      <c r="L222" s="139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152</v>
      </c>
      <c r="H223" s="90">
        <v>190</v>
      </c>
      <c r="I223" s="121">
        <v>0</v>
      </c>
      <c r="J223" s="121">
        <v>0</v>
      </c>
      <c r="K223" s="121">
        <v>0</v>
      </c>
      <c r="L223" s="121">
        <v>0</v>
      </c>
      <c r="M223"/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153</v>
      </c>
      <c r="H224" s="90">
        <v>191</v>
      </c>
      <c r="I224" s="121">
        <v>0</v>
      </c>
      <c r="J224" s="121">
        <v>0</v>
      </c>
      <c r="K224" s="121">
        <v>0</v>
      </c>
      <c r="L224" s="121">
        <v>0</v>
      </c>
    </row>
    <row r="225" spans="1:13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154</v>
      </c>
      <c r="H225" s="90">
        <v>192</v>
      </c>
      <c r="I225" s="121">
        <v>0</v>
      </c>
      <c r="J225" s="121">
        <v>0</v>
      </c>
      <c r="K225" s="121">
        <v>0</v>
      </c>
      <c r="L225" s="139">
        <v>0</v>
      </c>
      <c r="M225"/>
    </row>
    <row r="226" spans="1:13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155</v>
      </c>
      <c r="H226" s="90">
        <v>193</v>
      </c>
      <c r="I226" s="121">
        <v>0</v>
      </c>
      <c r="J226" s="121">
        <v>0</v>
      </c>
      <c r="K226" s="121">
        <v>0</v>
      </c>
      <c r="L226" s="121">
        <v>0</v>
      </c>
    </row>
    <row r="227" spans="1:13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150</v>
      </c>
      <c r="H227" s="90">
        <v>194</v>
      </c>
      <c r="I227" s="121">
        <v>0</v>
      </c>
      <c r="J227" s="121">
        <v>0</v>
      </c>
      <c r="K227" s="121">
        <v>0</v>
      </c>
      <c r="L227" s="139">
        <v>0</v>
      </c>
    </row>
    <row r="228" spans="1:13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156</v>
      </c>
      <c r="H228" s="90">
        <v>195</v>
      </c>
      <c r="I228" s="122">
        <f t="shared" ref="I228:L230" si="22">I229</f>
        <v>0</v>
      </c>
      <c r="J228" s="128">
        <f t="shared" si="22"/>
        <v>0</v>
      </c>
      <c r="K228" s="123">
        <f t="shared" si="22"/>
        <v>0</v>
      </c>
      <c r="L228" s="123">
        <f t="shared" si="22"/>
        <v>0</v>
      </c>
      <c r="M228"/>
    </row>
    <row r="229" spans="1:13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156</v>
      </c>
      <c r="H229" s="90">
        <v>196</v>
      </c>
      <c r="I229" s="124">
        <f t="shared" si="22"/>
        <v>0</v>
      </c>
      <c r="J229" s="133">
        <f t="shared" si="22"/>
        <v>0</v>
      </c>
      <c r="K229" s="125">
        <f t="shared" si="22"/>
        <v>0</v>
      </c>
      <c r="L229" s="125">
        <f t="shared" si="22"/>
        <v>0</v>
      </c>
      <c r="M229"/>
    </row>
    <row r="230" spans="1:13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157</v>
      </c>
      <c r="H230" s="90">
        <v>197</v>
      </c>
      <c r="I230" s="115">
        <f t="shared" si="22"/>
        <v>0</v>
      </c>
      <c r="J230" s="127">
        <f t="shared" si="22"/>
        <v>0</v>
      </c>
      <c r="K230" s="116">
        <f t="shared" si="22"/>
        <v>0</v>
      </c>
      <c r="L230" s="116">
        <f t="shared" si="22"/>
        <v>0</v>
      </c>
      <c r="M230"/>
    </row>
    <row r="231" spans="1:13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157</v>
      </c>
      <c r="H231" s="90">
        <v>198</v>
      </c>
      <c r="I231" s="121">
        <v>0</v>
      </c>
      <c r="J231" s="121">
        <v>0</v>
      </c>
      <c r="K231" s="121">
        <v>0</v>
      </c>
      <c r="L231" s="121">
        <v>0</v>
      </c>
      <c r="M231"/>
    </row>
    <row r="232" spans="1:13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158</v>
      </c>
      <c r="H232" s="90">
        <v>199</v>
      </c>
      <c r="I232" s="115">
        <f t="shared" ref="I232:L233" si="23">I233</f>
        <v>0</v>
      </c>
      <c r="J232" s="115">
        <f t="shared" si="23"/>
        <v>0</v>
      </c>
      <c r="K232" s="115">
        <f t="shared" si="23"/>
        <v>0</v>
      </c>
      <c r="L232" s="115">
        <f t="shared" si="23"/>
        <v>0</v>
      </c>
      <c r="M232"/>
    </row>
    <row r="233" spans="1:13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158</v>
      </c>
      <c r="H233" s="90">
        <v>200</v>
      </c>
      <c r="I233" s="115">
        <f t="shared" si="23"/>
        <v>0</v>
      </c>
      <c r="J233" s="115">
        <f t="shared" si="23"/>
        <v>0</v>
      </c>
      <c r="K233" s="115">
        <f t="shared" si="23"/>
        <v>0</v>
      </c>
      <c r="L233" s="115">
        <f t="shared" si="23"/>
        <v>0</v>
      </c>
      <c r="M233"/>
    </row>
    <row r="234" spans="1:13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158</v>
      </c>
      <c r="H234" s="90">
        <v>201</v>
      </c>
      <c r="I234" s="115">
        <f>SUM(I235:I237)</f>
        <v>0</v>
      </c>
      <c r="J234" s="115">
        <f>SUM(J235:J237)</f>
        <v>0</v>
      </c>
      <c r="K234" s="115">
        <f>SUM(K235:K237)</f>
        <v>0</v>
      </c>
      <c r="L234" s="115">
        <f>SUM(L235:L237)</f>
        <v>0</v>
      </c>
      <c r="M234"/>
    </row>
    <row r="235" spans="1:13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159</v>
      </c>
      <c r="H235" s="90">
        <v>202</v>
      </c>
      <c r="I235" s="121">
        <v>0</v>
      </c>
      <c r="J235" s="121">
        <v>0</v>
      </c>
      <c r="K235" s="121">
        <v>0</v>
      </c>
      <c r="L235" s="121">
        <v>0</v>
      </c>
    </row>
    <row r="236" spans="1:13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160</v>
      </c>
      <c r="H236" s="90">
        <v>203</v>
      </c>
      <c r="I236" s="121">
        <v>0</v>
      </c>
      <c r="J236" s="121">
        <v>0</v>
      </c>
      <c r="K236" s="121">
        <v>0</v>
      </c>
      <c r="L236" s="121">
        <v>0</v>
      </c>
    </row>
    <row r="237" spans="1:13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161</v>
      </c>
      <c r="H237" s="90">
        <v>204</v>
      </c>
      <c r="I237" s="121">
        <v>0</v>
      </c>
      <c r="J237" s="121">
        <v>0</v>
      </c>
      <c r="K237" s="121">
        <v>0</v>
      </c>
      <c r="L237" s="121">
        <v>0</v>
      </c>
      <c r="M237"/>
    </row>
    <row r="238" spans="1:13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162</v>
      </c>
      <c r="H238" s="90">
        <v>205</v>
      </c>
      <c r="I238" s="115">
        <f>SUM(I239+I271)</f>
        <v>0</v>
      </c>
      <c r="J238" s="127">
        <f>SUM(J239+J271)</f>
        <v>0</v>
      </c>
      <c r="K238" s="116">
        <f>SUM(K239+K271)</f>
        <v>0</v>
      </c>
      <c r="L238" s="116">
        <f>SUM(L239+L271)</f>
        <v>0</v>
      </c>
      <c r="M238"/>
    </row>
    <row r="239" spans="1:13" ht="38.2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163</v>
      </c>
      <c r="H239" s="90">
        <v>206</v>
      </c>
      <c r="I239" s="124">
        <f>SUM(I240+I249+I253+I257+I261+I264+I267)</f>
        <v>0</v>
      </c>
      <c r="J239" s="133">
        <f>SUM(J240+J249+J253+J257+J261+J264+J267)</f>
        <v>0</v>
      </c>
      <c r="K239" s="125">
        <f>SUM(K240+K249+K253+K257+K261+K264+K267)</f>
        <v>0</v>
      </c>
      <c r="L239" s="125">
        <f>SUM(L240+L249+L253+L257+L261+L264+L267)</f>
        <v>0</v>
      </c>
      <c r="M239"/>
    </row>
    <row r="240" spans="1:13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164</v>
      </c>
      <c r="H240" s="90">
        <v>207</v>
      </c>
      <c r="I240" s="124">
        <f>I241</f>
        <v>0</v>
      </c>
      <c r="J240" s="124">
        <f>J241</f>
        <v>0</v>
      </c>
      <c r="K240" s="124">
        <f>K241</f>
        <v>0</v>
      </c>
      <c r="L240" s="124">
        <f>L241</f>
        <v>0</v>
      </c>
    </row>
    <row r="241" spans="1:13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165</v>
      </c>
      <c r="H241" s="90">
        <v>208</v>
      </c>
      <c r="I241" s="115">
        <f>SUM(I242:I242)</f>
        <v>0</v>
      </c>
      <c r="J241" s="127">
        <f>SUM(J242:J242)</f>
        <v>0</v>
      </c>
      <c r="K241" s="116">
        <f>SUM(K242:K242)</f>
        <v>0</v>
      </c>
      <c r="L241" s="116">
        <f>SUM(L242:L242)</f>
        <v>0</v>
      </c>
    </row>
    <row r="242" spans="1:13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165</v>
      </c>
      <c r="H242" s="90">
        <v>209</v>
      </c>
      <c r="I242" s="121">
        <v>0</v>
      </c>
      <c r="J242" s="121">
        <v>0</v>
      </c>
      <c r="K242" s="121">
        <v>0</v>
      </c>
      <c r="L242" s="121">
        <v>0</v>
      </c>
    </row>
    <row r="243" spans="1:13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166</v>
      </c>
      <c r="H243" s="90">
        <v>210</v>
      </c>
      <c r="I243" s="115">
        <f>SUM(I244:I245)</f>
        <v>0</v>
      </c>
      <c r="J243" s="115">
        <f>SUM(J244:J245)</f>
        <v>0</v>
      </c>
      <c r="K243" s="115">
        <f>SUM(K244:K245)</f>
        <v>0</v>
      </c>
      <c r="L243" s="115">
        <f>SUM(L244:L245)</f>
        <v>0</v>
      </c>
    </row>
    <row r="244" spans="1:13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167</v>
      </c>
      <c r="H244" s="90">
        <v>211</v>
      </c>
      <c r="I244" s="121">
        <v>0</v>
      </c>
      <c r="J244" s="121">
        <v>0</v>
      </c>
      <c r="K244" s="121">
        <v>0</v>
      </c>
      <c r="L244" s="121">
        <v>0</v>
      </c>
    </row>
    <row r="245" spans="1:13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168</v>
      </c>
      <c r="H245" s="90">
        <v>212</v>
      </c>
      <c r="I245" s="121">
        <v>0</v>
      </c>
      <c r="J245" s="121">
        <v>0</v>
      </c>
      <c r="K245" s="121">
        <v>0</v>
      </c>
      <c r="L245" s="121">
        <v>0</v>
      </c>
    </row>
    <row r="246" spans="1:13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169</v>
      </c>
      <c r="H246" s="90">
        <v>213</v>
      </c>
      <c r="I246" s="115">
        <f>SUM(I247:I248)</f>
        <v>0</v>
      </c>
      <c r="J246" s="115">
        <f>SUM(J247:J248)</f>
        <v>0</v>
      </c>
      <c r="K246" s="115">
        <f>SUM(K247:K248)</f>
        <v>0</v>
      </c>
      <c r="L246" s="115">
        <f>SUM(L247:L248)</f>
        <v>0</v>
      </c>
    </row>
    <row r="247" spans="1:13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170</v>
      </c>
      <c r="H247" s="90">
        <v>214</v>
      </c>
      <c r="I247" s="121">
        <v>0</v>
      </c>
      <c r="J247" s="121">
        <v>0</v>
      </c>
      <c r="K247" s="121">
        <v>0</v>
      </c>
      <c r="L247" s="121">
        <v>0</v>
      </c>
    </row>
    <row r="248" spans="1:13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171</v>
      </c>
      <c r="H248" s="90">
        <v>215</v>
      </c>
      <c r="I248" s="121">
        <v>0</v>
      </c>
      <c r="J248" s="121">
        <v>0</v>
      </c>
      <c r="K248" s="121">
        <v>0</v>
      </c>
      <c r="L248" s="121">
        <v>0</v>
      </c>
    </row>
    <row r="249" spans="1:13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172</v>
      </c>
      <c r="H249" s="90">
        <v>216</v>
      </c>
      <c r="I249" s="115">
        <f>I250</f>
        <v>0</v>
      </c>
      <c r="J249" s="115">
        <f>J250</f>
        <v>0</v>
      </c>
      <c r="K249" s="115">
        <f>K250</f>
        <v>0</v>
      </c>
      <c r="L249" s="115">
        <f>L250</f>
        <v>0</v>
      </c>
    </row>
    <row r="250" spans="1:13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172</v>
      </c>
      <c r="H250" s="90">
        <v>217</v>
      </c>
      <c r="I250" s="115">
        <f>SUM(I251:I252)</f>
        <v>0</v>
      </c>
      <c r="J250" s="127">
        <f>SUM(J251:J252)</f>
        <v>0</v>
      </c>
      <c r="K250" s="116">
        <f>SUM(K251:K252)</f>
        <v>0</v>
      </c>
      <c r="L250" s="116">
        <f>SUM(L251:L252)</f>
        <v>0</v>
      </c>
    </row>
    <row r="251" spans="1:13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173</v>
      </c>
      <c r="H251" s="90">
        <v>218</v>
      </c>
      <c r="I251" s="121">
        <v>0</v>
      </c>
      <c r="J251" s="121">
        <v>0</v>
      </c>
      <c r="K251" s="121">
        <v>0</v>
      </c>
      <c r="L251" s="121">
        <v>0</v>
      </c>
      <c r="M251"/>
    </row>
    <row r="252" spans="1:13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174</v>
      </c>
      <c r="H252" s="90">
        <v>219</v>
      </c>
      <c r="I252" s="121">
        <v>0</v>
      </c>
      <c r="J252" s="121">
        <v>0</v>
      </c>
      <c r="K252" s="121">
        <v>0</v>
      </c>
      <c r="L252" s="121">
        <v>0</v>
      </c>
      <c r="M252"/>
    </row>
    <row r="253" spans="1:13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175</v>
      </c>
      <c r="H253" s="90">
        <v>220</v>
      </c>
      <c r="I253" s="122">
        <f>I254</f>
        <v>0</v>
      </c>
      <c r="J253" s="128">
        <f>J254</f>
        <v>0</v>
      </c>
      <c r="K253" s="123">
        <f>K254</f>
        <v>0</v>
      </c>
      <c r="L253" s="123">
        <f>L254</f>
        <v>0</v>
      </c>
      <c r="M253"/>
    </row>
    <row r="254" spans="1:13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175</v>
      </c>
      <c r="H254" s="90">
        <v>221</v>
      </c>
      <c r="I254" s="115">
        <f>I255+I256</f>
        <v>0</v>
      </c>
      <c r="J254" s="115">
        <f>J255+J256</f>
        <v>0</v>
      </c>
      <c r="K254" s="115">
        <f>K255+K256</f>
        <v>0</v>
      </c>
      <c r="L254" s="115">
        <f>L255+L256</f>
        <v>0</v>
      </c>
      <c r="M254"/>
    </row>
    <row r="255" spans="1:13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176</v>
      </c>
      <c r="H255" s="90">
        <v>222</v>
      </c>
      <c r="I255" s="121">
        <v>0</v>
      </c>
      <c r="J255" s="121">
        <v>0</v>
      </c>
      <c r="K255" s="121">
        <v>0</v>
      </c>
      <c r="L255" s="121">
        <v>0</v>
      </c>
      <c r="M255"/>
    </row>
    <row r="256" spans="1:13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177</v>
      </c>
      <c r="H256" s="90">
        <v>223</v>
      </c>
      <c r="I256" s="139">
        <v>0</v>
      </c>
      <c r="J256" s="136">
        <v>0</v>
      </c>
      <c r="K256" s="139">
        <v>0</v>
      </c>
      <c r="L256" s="139">
        <v>0</v>
      </c>
      <c r="M256"/>
    </row>
    <row r="257" spans="1:13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178</v>
      </c>
      <c r="H257" s="90">
        <v>224</v>
      </c>
      <c r="I257" s="115">
        <f>I258</f>
        <v>0</v>
      </c>
      <c r="J257" s="116">
        <f>J258</f>
        <v>0</v>
      </c>
      <c r="K257" s="115">
        <f>K258</f>
        <v>0</v>
      </c>
      <c r="L257" s="116">
        <f>L258</f>
        <v>0</v>
      </c>
    </row>
    <row r="258" spans="1:13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178</v>
      </c>
      <c r="H258" s="90">
        <v>225</v>
      </c>
      <c r="I258" s="122">
        <f>SUM(I259:I260)</f>
        <v>0</v>
      </c>
      <c r="J258" s="128">
        <f>SUM(J259:J260)</f>
        <v>0</v>
      </c>
      <c r="K258" s="123">
        <f>SUM(K259:K260)</f>
        <v>0</v>
      </c>
      <c r="L258" s="123">
        <f>SUM(L259:L260)</f>
        <v>0</v>
      </c>
    </row>
    <row r="259" spans="1:13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179</v>
      </c>
      <c r="H259" s="90">
        <v>226</v>
      </c>
      <c r="I259" s="121">
        <v>0</v>
      </c>
      <c r="J259" s="121">
        <v>0</v>
      </c>
      <c r="K259" s="121">
        <v>0</v>
      </c>
      <c r="L259" s="121">
        <v>0</v>
      </c>
      <c r="M259"/>
    </row>
    <row r="260" spans="1:13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180</v>
      </c>
      <c r="H260" s="90">
        <v>227</v>
      </c>
      <c r="I260" s="121">
        <v>0</v>
      </c>
      <c r="J260" s="121">
        <v>0</v>
      </c>
      <c r="K260" s="121">
        <v>0</v>
      </c>
      <c r="L260" s="121">
        <v>0</v>
      </c>
      <c r="M260"/>
    </row>
    <row r="261" spans="1:13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181</v>
      </c>
      <c r="H261" s="90">
        <v>228</v>
      </c>
      <c r="I261" s="115">
        <f t="shared" ref="I261:L262" si="24">I262</f>
        <v>0</v>
      </c>
      <c r="J261" s="127">
        <f t="shared" si="24"/>
        <v>0</v>
      </c>
      <c r="K261" s="116">
        <f t="shared" si="24"/>
        <v>0</v>
      </c>
      <c r="L261" s="116">
        <f t="shared" si="24"/>
        <v>0</v>
      </c>
    </row>
    <row r="262" spans="1:13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181</v>
      </c>
      <c r="H262" s="90">
        <v>229</v>
      </c>
      <c r="I262" s="116">
        <f t="shared" si="24"/>
        <v>0</v>
      </c>
      <c r="J262" s="127">
        <f t="shared" si="24"/>
        <v>0</v>
      </c>
      <c r="K262" s="116">
        <f t="shared" si="24"/>
        <v>0</v>
      </c>
      <c r="L262" s="116">
        <f t="shared" si="24"/>
        <v>0</v>
      </c>
    </row>
    <row r="263" spans="1:13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181</v>
      </c>
      <c r="H263" s="90">
        <v>230</v>
      </c>
      <c r="I263" s="139">
        <v>0</v>
      </c>
      <c r="J263" s="139">
        <v>0</v>
      </c>
      <c r="K263" s="139">
        <v>0</v>
      </c>
      <c r="L263" s="139">
        <v>0</v>
      </c>
    </row>
    <row r="264" spans="1:13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182</v>
      </c>
      <c r="H264" s="90">
        <v>231</v>
      </c>
      <c r="I264" s="115">
        <f t="shared" ref="I264:L265" si="25">I265</f>
        <v>0</v>
      </c>
      <c r="J264" s="127">
        <f t="shared" si="25"/>
        <v>0</v>
      </c>
      <c r="K264" s="116">
        <f t="shared" si="25"/>
        <v>0</v>
      </c>
      <c r="L264" s="116">
        <f t="shared" si="25"/>
        <v>0</v>
      </c>
    </row>
    <row r="265" spans="1:13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182</v>
      </c>
      <c r="H265" s="90">
        <v>232</v>
      </c>
      <c r="I265" s="115">
        <f t="shared" si="25"/>
        <v>0</v>
      </c>
      <c r="J265" s="127">
        <f t="shared" si="25"/>
        <v>0</v>
      </c>
      <c r="K265" s="116">
        <f t="shared" si="25"/>
        <v>0</v>
      </c>
      <c r="L265" s="116">
        <f t="shared" si="25"/>
        <v>0</v>
      </c>
    </row>
    <row r="266" spans="1:13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182</v>
      </c>
      <c r="H266" s="90">
        <v>233</v>
      </c>
      <c r="I266" s="139">
        <v>0</v>
      </c>
      <c r="J266" s="139">
        <v>0</v>
      </c>
      <c r="K266" s="139">
        <v>0</v>
      </c>
      <c r="L266" s="139">
        <v>0</v>
      </c>
    </row>
    <row r="267" spans="1:13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183</v>
      </c>
      <c r="H267" s="90">
        <v>234</v>
      </c>
      <c r="I267" s="115">
        <f>I268</f>
        <v>0</v>
      </c>
      <c r="J267" s="127">
        <f>J268</f>
        <v>0</v>
      </c>
      <c r="K267" s="116">
        <f>K268</f>
        <v>0</v>
      </c>
      <c r="L267" s="116">
        <f>L268</f>
        <v>0</v>
      </c>
    </row>
    <row r="268" spans="1:13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183</v>
      </c>
      <c r="H268" s="90">
        <v>235</v>
      </c>
      <c r="I268" s="115">
        <f>I269+I270</f>
        <v>0</v>
      </c>
      <c r="J268" s="115">
        <f>J269+J270</f>
        <v>0</v>
      </c>
      <c r="K268" s="115">
        <f>K269+K270</f>
        <v>0</v>
      </c>
      <c r="L268" s="115">
        <f>L269+L270</f>
        <v>0</v>
      </c>
    </row>
    <row r="269" spans="1:13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184</v>
      </c>
      <c r="H269" s="90">
        <v>236</v>
      </c>
      <c r="I269" s="120">
        <v>0</v>
      </c>
      <c r="J269" s="121">
        <v>0</v>
      </c>
      <c r="K269" s="121">
        <v>0</v>
      </c>
      <c r="L269" s="121">
        <v>0</v>
      </c>
      <c r="M269"/>
    </row>
    <row r="270" spans="1:13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185</v>
      </c>
      <c r="H270" s="90">
        <v>237</v>
      </c>
      <c r="I270" s="121">
        <v>0</v>
      </c>
      <c r="J270" s="121">
        <v>0</v>
      </c>
      <c r="K270" s="121">
        <v>0</v>
      </c>
      <c r="L270" s="121">
        <v>0</v>
      </c>
      <c r="M270"/>
    </row>
    <row r="271" spans="1:13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186</v>
      </c>
      <c r="H271" s="90">
        <v>238</v>
      </c>
      <c r="I271" s="115">
        <f>SUM(I272+I281+I285+I289+I293+I296+I299)</f>
        <v>0</v>
      </c>
      <c r="J271" s="127">
        <f>SUM(J272+J281+J285+J289+J293+J296+J299)</f>
        <v>0</v>
      </c>
      <c r="K271" s="116">
        <f>SUM(K272+K281+K285+K289+K293+K296+K299)</f>
        <v>0</v>
      </c>
      <c r="L271" s="116">
        <f>SUM(L272+L281+L285+L289+L293+L296+L299)</f>
        <v>0</v>
      </c>
      <c r="M271"/>
    </row>
    <row r="272" spans="1:13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187</v>
      </c>
      <c r="H272" s="90">
        <v>239</v>
      </c>
      <c r="I272" s="115">
        <f>I273</f>
        <v>0</v>
      </c>
      <c r="J272" s="115">
        <f>J273</f>
        <v>0</v>
      </c>
      <c r="K272" s="115">
        <f>K273</f>
        <v>0</v>
      </c>
      <c r="L272" s="115">
        <f>L273</f>
        <v>0</v>
      </c>
    </row>
    <row r="273" spans="1:13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165</v>
      </c>
      <c r="H273" s="90">
        <v>240</v>
      </c>
      <c r="I273" s="115">
        <f>SUM(I274)</f>
        <v>0</v>
      </c>
      <c r="J273" s="115">
        <f>SUM(J274)</f>
        <v>0</v>
      </c>
      <c r="K273" s="115">
        <f>SUM(K274)</f>
        <v>0</v>
      </c>
      <c r="L273" s="115">
        <f>SUM(L274)</f>
        <v>0</v>
      </c>
    </row>
    <row r="274" spans="1:13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165</v>
      </c>
      <c r="H274" s="90">
        <v>241</v>
      </c>
      <c r="I274" s="121">
        <v>0</v>
      </c>
      <c r="J274" s="121">
        <v>0</v>
      </c>
      <c r="K274" s="121">
        <v>0</v>
      </c>
      <c r="L274" s="121">
        <v>0</v>
      </c>
    </row>
    <row r="275" spans="1:13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188</v>
      </c>
      <c r="H275" s="90">
        <v>242</v>
      </c>
      <c r="I275" s="115">
        <f>SUM(I276:I277)</f>
        <v>0</v>
      </c>
      <c r="J275" s="115">
        <f>SUM(J276:J277)</f>
        <v>0</v>
      </c>
      <c r="K275" s="115">
        <f>SUM(K276:K277)</f>
        <v>0</v>
      </c>
      <c r="L275" s="115">
        <f>SUM(L276:L277)</f>
        <v>0</v>
      </c>
    </row>
    <row r="276" spans="1:13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167</v>
      </c>
      <c r="H276" s="90">
        <v>243</v>
      </c>
      <c r="I276" s="121">
        <v>0</v>
      </c>
      <c r="J276" s="120">
        <v>0</v>
      </c>
      <c r="K276" s="121">
        <v>0</v>
      </c>
      <c r="L276" s="121">
        <v>0</v>
      </c>
    </row>
    <row r="277" spans="1:13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168</v>
      </c>
      <c r="H277" s="90">
        <v>244</v>
      </c>
      <c r="I277" s="121">
        <v>0</v>
      </c>
      <c r="J277" s="120">
        <v>0</v>
      </c>
      <c r="K277" s="121">
        <v>0</v>
      </c>
      <c r="L277" s="121">
        <v>0</v>
      </c>
    </row>
    <row r="278" spans="1:13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169</v>
      </c>
      <c r="H278" s="90">
        <v>245</v>
      </c>
      <c r="I278" s="115">
        <f>SUM(I279:I280)</f>
        <v>0</v>
      </c>
      <c r="J278" s="115">
        <f>SUM(J279:J280)</f>
        <v>0</v>
      </c>
      <c r="K278" s="115">
        <f>SUM(K279:K280)</f>
        <v>0</v>
      </c>
      <c r="L278" s="115">
        <f>SUM(L279:L280)</f>
        <v>0</v>
      </c>
    </row>
    <row r="279" spans="1:13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170</v>
      </c>
      <c r="H279" s="90">
        <v>246</v>
      </c>
      <c r="I279" s="121">
        <v>0</v>
      </c>
      <c r="J279" s="120">
        <v>0</v>
      </c>
      <c r="K279" s="121">
        <v>0</v>
      </c>
      <c r="L279" s="121">
        <v>0</v>
      </c>
    </row>
    <row r="280" spans="1:13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189</v>
      </c>
      <c r="H280" s="90">
        <v>247</v>
      </c>
      <c r="I280" s="121">
        <v>0</v>
      </c>
      <c r="J280" s="120">
        <v>0</v>
      </c>
      <c r="K280" s="121">
        <v>0</v>
      </c>
      <c r="L280" s="121">
        <v>0</v>
      </c>
    </row>
    <row r="281" spans="1:13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190</v>
      </c>
      <c r="H281" s="90">
        <v>248</v>
      </c>
      <c r="I281" s="115">
        <f>I282</f>
        <v>0</v>
      </c>
      <c r="J281" s="116">
        <f>J282</f>
        <v>0</v>
      </c>
      <c r="K281" s="115">
        <f>K282</f>
        <v>0</v>
      </c>
      <c r="L281" s="116">
        <f>L282</f>
        <v>0</v>
      </c>
      <c r="M281"/>
    </row>
    <row r="282" spans="1:13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190</v>
      </c>
      <c r="H282" s="90">
        <v>249</v>
      </c>
      <c r="I282" s="122">
        <f>SUM(I283:I284)</f>
        <v>0</v>
      </c>
      <c r="J282" s="128">
        <f>SUM(J283:J284)</f>
        <v>0</v>
      </c>
      <c r="K282" s="123">
        <f>SUM(K283:K284)</f>
        <v>0</v>
      </c>
      <c r="L282" s="123">
        <f>SUM(L283:L284)</f>
        <v>0</v>
      </c>
      <c r="M282"/>
    </row>
    <row r="283" spans="1:13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191</v>
      </c>
      <c r="H283" s="90">
        <v>250</v>
      </c>
      <c r="I283" s="121">
        <v>0</v>
      </c>
      <c r="J283" s="121">
        <v>0</v>
      </c>
      <c r="K283" s="121">
        <v>0</v>
      </c>
      <c r="L283" s="121">
        <v>0</v>
      </c>
      <c r="M283"/>
    </row>
    <row r="284" spans="1:13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192</v>
      </c>
      <c r="H284" s="90">
        <v>251</v>
      </c>
      <c r="I284" s="121">
        <v>0</v>
      </c>
      <c r="J284" s="121">
        <v>0</v>
      </c>
      <c r="K284" s="121">
        <v>0</v>
      </c>
      <c r="L284" s="121">
        <v>0</v>
      </c>
      <c r="M284"/>
    </row>
    <row r="285" spans="1:13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193</v>
      </c>
      <c r="H285" s="90">
        <v>252</v>
      </c>
      <c r="I285" s="115">
        <f>I286</f>
        <v>0</v>
      </c>
      <c r="J285" s="127">
        <f>J286</f>
        <v>0</v>
      </c>
      <c r="K285" s="116">
        <f>K286</f>
        <v>0</v>
      </c>
      <c r="L285" s="116">
        <f>L286</f>
        <v>0</v>
      </c>
      <c r="M285"/>
    </row>
    <row r="286" spans="1:13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193</v>
      </c>
      <c r="H286" s="90">
        <v>253</v>
      </c>
      <c r="I286" s="115">
        <f>I287+I288</f>
        <v>0</v>
      </c>
      <c r="J286" s="115">
        <f>J287+J288</f>
        <v>0</v>
      </c>
      <c r="K286" s="115">
        <f>K287+K288</f>
        <v>0</v>
      </c>
      <c r="L286" s="115">
        <f>L287+L288</f>
        <v>0</v>
      </c>
      <c r="M286"/>
    </row>
    <row r="287" spans="1:13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194</v>
      </c>
      <c r="H287" s="90">
        <v>254</v>
      </c>
      <c r="I287" s="121">
        <v>0</v>
      </c>
      <c r="J287" s="121">
        <v>0</v>
      </c>
      <c r="K287" s="121">
        <v>0</v>
      </c>
      <c r="L287" s="121">
        <v>0</v>
      </c>
      <c r="M287"/>
    </row>
    <row r="288" spans="1:13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195</v>
      </c>
      <c r="H288" s="90">
        <v>255</v>
      </c>
      <c r="I288" s="121">
        <v>0</v>
      </c>
      <c r="J288" s="121">
        <v>0</v>
      </c>
      <c r="K288" s="121">
        <v>0</v>
      </c>
      <c r="L288" s="121">
        <v>0</v>
      </c>
      <c r="M288"/>
    </row>
    <row r="289" spans="1:13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196</v>
      </c>
      <c r="H289" s="90">
        <v>256</v>
      </c>
      <c r="I289" s="115">
        <f>I290</f>
        <v>0</v>
      </c>
      <c r="J289" s="127">
        <f>J290</f>
        <v>0</v>
      </c>
      <c r="K289" s="116">
        <f>K290</f>
        <v>0</v>
      </c>
      <c r="L289" s="116">
        <f>L290</f>
        <v>0</v>
      </c>
    </row>
    <row r="290" spans="1:13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196</v>
      </c>
      <c r="H290" s="90">
        <v>257</v>
      </c>
      <c r="I290" s="115">
        <f>SUM(I291:I292)</f>
        <v>0</v>
      </c>
      <c r="J290" s="127">
        <f>SUM(J291:J292)</f>
        <v>0</v>
      </c>
      <c r="K290" s="116">
        <f>SUM(K291:K292)</f>
        <v>0</v>
      </c>
      <c r="L290" s="116">
        <f>SUM(L291:L292)</f>
        <v>0</v>
      </c>
    </row>
    <row r="291" spans="1:13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197</v>
      </c>
      <c r="H291" s="90">
        <v>258</v>
      </c>
      <c r="I291" s="121">
        <v>0</v>
      </c>
      <c r="J291" s="121">
        <v>0</v>
      </c>
      <c r="K291" s="121">
        <v>0</v>
      </c>
      <c r="L291" s="121">
        <v>0</v>
      </c>
      <c r="M291"/>
    </row>
    <row r="292" spans="1:13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198</v>
      </c>
      <c r="H292" s="90">
        <v>259</v>
      </c>
      <c r="I292" s="121">
        <v>0</v>
      </c>
      <c r="J292" s="121">
        <v>0</v>
      </c>
      <c r="K292" s="121">
        <v>0</v>
      </c>
      <c r="L292" s="121">
        <v>0</v>
      </c>
      <c r="M292"/>
    </row>
    <row r="293" spans="1:13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199</v>
      </c>
      <c r="H293" s="90">
        <v>260</v>
      </c>
      <c r="I293" s="115">
        <f t="shared" ref="I293:L294" si="26">I294</f>
        <v>0</v>
      </c>
      <c r="J293" s="127">
        <f t="shared" si="26"/>
        <v>0</v>
      </c>
      <c r="K293" s="116">
        <f t="shared" si="26"/>
        <v>0</v>
      </c>
      <c r="L293" s="116">
        <f t="shared" si="26"/>
        <v>0</v>
      </c>
    </row>
    <row r="294" spans="1:13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199</v>
      </c>
      <c r="H294" s="90">
        <v>261</v>
      </c>
      <c r="I294" s="115">
        <f t="shared" si="26"/>
        <v>0</v>
      </c>
      <c r="J294" s="127">
        <f t="shared" si="26"/>
        <v>0</v>
      </c>
      <c r="K294" s="116">
        <f t="shared" si="26"/>
        <v>0</v>
      </c>
      <c r="L294" s="116">
        <f t="shared" si="26"/>
        <v>0</v>
      </c>
    </row>
    <row r="295" spans="1:13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199</v>
      </c>
      <c r="H295" s="90">
        <v>262</v>
      </c>
      <c r="I295" s="121">
        <v>0</v>
      </c>
      <c r="J295" s="121">
        <v>0</v>
      </c>
      <c r="K295" s="121">
        <v>0</v>
      </c>
      <c r="L295" s="121">
        <v>0</v>
      </c>
    </row>
    <row r="296" spans="1:13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182</v>
      </c>
      <c r="H296" s="90">
        <v>263</v>
      </c>
      <c r="I296" s="115">
        <f t="shared" ref="I296:L297" si="27">I297</f>
        <v>0</v>
      </c>
      <c r="J296" s="142">
        <f t="shared" si="27"/>
        <v>0</v>
      </c>
      <c r="K296" s="116">
        <f t="shared" si="27"/>
        <v>0</v>
      </c>
      <c r="L296" s="116">
        <f t="shared" si="27"/>
        <v>0</v>
      </c>
    </row>
    <row r="297" spans="1:13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182</v>
      </c>
      <c r="H297" s="90">
        <v>264</v>
      </c>
      <c r="I297" s="115">
        <f t="shared" si="27"/>
        <v>0</v>
      </c>
      <c r="J297" s="142">
        <f t="shared" si="27"/>
        <v>0</v>
      </c>
      <c r="K297" s="116">
        <f t="shared" si="27"/>
        <v>0</v>
      </c>
      <c r="L297" s="116">
        <f t="shared" si="27"/>
        <v>0</v>
      </c>
    </row>
    <row r="298" spans="1:13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182</v>
      </c>
      <c r="H298" s="90">
        <v>265</v>
      </c>
      <c r="I298" s="121">
        <v>0</v>
      </c>
      <c r="J298" s="121">
        <v>0</v>
      </c>
      <c r="K298" s="121">
        <v>0</v>
      </c>
      <c r="L298" s="121">
        <v>0</v>
      </c>
    </row>
    <row r="299" spans="1:13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183</v>
      </c>
      <c r="H299" s="90">
        <v>266</v>
      </c>
      <c r="I299" s="115">
        <f>I300</f>
        <v>0</v>
      </c>
      <c r="J299" s="142">
        <f>J300</f>
        <v>0</v>
      </c>
      <c r="K299" s="116">
        <f>K300</f>
        <v>0</v>
      </c>
      <c r="L299" s="116">
        <f>L300</f>
        <v>0</v>
      </c>
    </row>
    <row r="300" spans="1:13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183</v>
      </c>
      <c r="H300" s="90">
        <v>267</v>
      </c>
      <c r="I300" s="115">
        <f>I301+I302</f>
        <v>0</v>
      </c>
      <c r="J300" s="115">
        <f>J301+J302</f>
        <v>0</v>
      </c>
      <c r="K300" s="115">
        <f>K301+K302</f>
        <v>0</v>
      </c>
      <c r="L300" s="115">
        <f>L301+L302</f>
        <v>0</v>
      </c>
    </row>
    <row r="301" spans="1:13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184</v>
      </c>
      <c r="H301" s="90">
        <v>268</v>
      </c>
      <c r="I301" s="121">
        <v>0</v>
      </c>
      <c r="J301" s="121">
        <v>0</v>
      </c>
      <c r="K301" s="121">
        <v>0</v>
      </c>
      <c r="L301" s="121">
        <v>0</v>
      </c>
      <c r="M301"/>
    </row>
    <row r="302" spans="1:13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185</v>
      </c>
      <c r="H302" s="90">
        <v>269</v>
      </c>
      <c r="I302" s="121">
        <v>0</v>
      </c>
      <c r="J302" s="121">
        <v>0</v>
      </c>
      <c r="K302" s="121">
        <v>0</v>
      </c>
      <c r="L302" s="121">
        <v>0</v>
      </c>
      <c r="M302"/>
    </row>
    <row r="303" spans="1:13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200</v>
      </c>
      <c r="H303" s="90">
        <v>270</v>
      </c>
      <c r="I303" s="115">
        <f>SUM(I304+I336)</f>
        <v>0</v>
      </c>
      <c r="J303" s="142">
        <f>SUM(J304+J336)</f>
        <v>0</v>
      </c>
      <c r="K303" s="116">
        <f>SUM(K304+K336)</f>
        <v>0</v>
      </c>
      <c r="L303" s="116">
        <f>SUM(L304+L336)</f>
        <v>0</v>
      </c>
      <c r="M303"/>
    </row>
    <row r="304" spans="1:13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201</v>
      </c>
      <c r="H304" s="90">
        <v>271</v>
      </c>
      <c r="I304" s="115">
        <f>SUM(I305+I314+I318+I322+I326+I329+I332)</f>
        <v>0</v>
      </c>
      <c r="J304" s="142">
        <f>SUM(J305+J314+J318+J322+J326+J329+J332)</f>
        <v>0</v>
      </c>
      <c r="K304" s="116">
        <f>SUM(K305+K314+K318+K322+K326+K329+K332)</f>
        <v>0</v>
      </c>
      <c r="L304" s="116">
        <f>SUM(L305+L314+L318+L322+L326+L329+L332)</f>
        <v>0</v>
      </c>
      <c r="M304"/>
    </row>
    <row r="305" spans="1:13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187</v>
      </c>
      <c r="H305" s="90">
        <v>272</v>
      </c>
      <c r="I305" s="115">
        <f>SUM(I306+I308+I311)</f>
        <v>0</v>
      </c>
      <c r="J305" s="115">
        <f>SUM(J306+J308+J311)</f>
        <v>0</v>
      </c>
      <c r="K305" s="115">
        <f>SUM(K306+K308+K311)</f>
        <v>0</v>
      </c>
      <c r="L305" s="115">
        <f>SUM(L306+L308+L311)</f>
        <v>0</v>
      </c>
    </row>
    <row r="306" spans="1:13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165</v>
      </c>
      <c r="H306" s="90">
        <v>273</v>
      </c>
      <c r="I306" s="115">
        <f>SUM(I307:I307)</f>
        <v>0</v>
      </c>
      <c r="J306" s="142">
        <f>SUM(J307:J307)</f>
        <v>0</v>
      </c>
      <c r="K306" s="116">
        <f>SUM(K307:K307)</f>
        <v>0</v>
      </c>
      <c r="L306" s="116">
        <f>SUM(L307:L307)</f>
        <v>0</v>
      </c>
    </row>
    <row r="307" spans="1:13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165</v>
      </c>
      <c r="H307" s="90">
        <v>274</v>
      </c>
      <c r="I307" s="121">
        <v>0</v>
      </c>
      <c r="J307" s="121">
        <v>0</v>
      </c>
      <c r="K307" s="121">
        <v>0</v>
      </c>
      <c r="L307" s="121">
        <v>0</v>
      </c>
    </row>
    <row r="308" spans="1:13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188</v>
      </c>
      <c r="H308" s="90">
        <v>275</v>
      </c>
      <c r="I308" s="115">
        <f>SUM(I309:I310)</f>
        <v>0</v>
      </c>
      <c r="J308" s="115">
        <f>SUM(J309:J310)</f>
        <v>0</v>
      </c>
      <c r="K308" s="115">
        <f>SUM(K309:K310)</f>
        <v>0</v>
      </c>
      <c r="L308" s="115">
        <f>SUM(L309:L310)</f>
        <v>0</v>
      </c>
    </row>
    <row r="309" spans="1:13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167</v>
      </c>
      <c r="H309" s="90">
        <v>276</v>
      </c>
      <c r="I309" s="121">
        <v>0</v>
      </c>
      <c r="J309" s="121">
        <v>0</v>
      </c>
      <c r="K309" s="121">
        <v>0</v>
      </c>
      <c r="L309" s="121">
        <v>0</v>
      </c>
    </row>
    <row r="310" spans="1:13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168</v>
      </c>
      <c r="H310" s="90">
        <v>277</v>
      </c>
      <c r="I310" s="121">
        <v>0</v>
      </c>
      <c r="J310" s="121">
        <v>0</v>
      </c>
      <c r="K310" s="121">
        <v>0</v>
      </c>
      <c r="L310" s="121">
        <v>0</v>
      </c>
    </row>
    <row r="311" spans="1:13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169</v>
      </c>
      <c r="H311" s="90">
        <v>278</v>
      </c>
      <c r="I311" s="115">
        <f>SUM(I312:I313)</f>
        <v>0</v>
      </c>
      <c r="J311" s="115">
        <f>SUM(J312:J313)</f>
        <v>0</v>
      </c>
      <c r="K311" s="115">
        <f>SUM(K312:K313)</f>
        <v>0</v>
      </c>
      <c r="L311" s="115">
        <f>SUM(L312:L313)</f>
        <v>0</v>
      </c>
    </row>
    <row r="312" spans="1:13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170</v>
      </c>
      <c r="H312" s="90">
        <v>279</v>
      </c>
      <c r="I312" s="121">
        <v>0</v>
      </c>
      <c r="J312" s="121">
        <v>0</v>
      </c>
      <c r="K312" s="121">
        <v>0</v>
      </c>
      <c r="L312" s="121">
        <v>0</v>
      </c>
    </row>
    <row r="313" spans="1:13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189</v>
      </c>
      <c r="H313" s="90">
        <v>280</v>
      </c>
      <c r="I313" s="121">
        <v>0</v>
      </c>
      <c r="J313" s="121">
        <v>0</v>
      </c>
      <c r="K313" s="121">
        <v>0</v>
      </c>
      <c r="L313" s="121">
        <v>0</v>
      </c>
    </row>
    <row r="314" spans="1:13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202</v>
      </c>
      <c r="H314" s="90">
        <v>281</v>
      </c>
      <c r="I314" s="115">
        <f>I315</f>
        <v>0</v>
      </c>
      <c r="J314" s="142">
        <f>J315</f>
        <v>0</v>
      </c>
      <c r="K314" s="116">
        <f>K315</f>
        <v>0</v>
      </c>
      <c r="L314" s="116">
        <f>L315</f>
        <v>0</v>
      </c>
    </row>
    <row r="315" spans="1:13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202</v>
      </c>
      <c r="H315" s="90">
        <v>282</v>
      </c>
      <c r="I315" s="122">
        <f>SUM(I316:I317)</f>
        <v>0</v>
      </c>
      <c r="J315" s="143">
        <f>SUM(J316:J317)</f>
        <v>0</v>
      </c>
      <c r="K315" s="123">
        <f>SUM(K316:K317)</f>
        <v>0</v>
      </c>
      <c r="L315" s="123">
        <f>SUM(L316:L317)</f>
        <v>0</v>
      </c>
    </row>
    <row r="316" spans="1:13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203</v>
      </c>
      <c r="H316" s="90">
        <v>283</v>
      </c>
      <c r="I316" s="121">
        <v>0</v>
      </c>
      <c r="J316" s="121">
        <v>0</v>
      </c>
      <c r="K316" s="121">
        <v>0</v>
      </c>
      <c r="L316" s="121">
        <v>0</v>
      </c>
      <c r="M316"/>
    </row>
    <row r="317" spans="1:13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204</v>
      </c>
      <c r="H317" s="90">
        <v>284</v>
      </c>
      <c r="I317" s="121">
        <v>0</v>
      </c>
      <c r="J317" s="121">
        <v>0</v>
      </c>
      <c r="K317" s="121">
        <v>0</v>
      </c>
      <c r="L317" s="121">
        <v>0</v>
      </c>
    </row>
    <row r="318" spans="1:13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205</v>
      </c>
      <c r="H318" s="90">
        <v>285</v>
      </c>
      <c r="I318" s="115">
        <f>I319</f>
        <v>0</v>
      </c>
      <c r="J318" s="142">
        <f>J319</f>
        <v>0</v>
      </c>
      <c r="K318" s="116">
        <f>K319</f>
        <v>0</v>
      </c>
      <c r="L318" s="116">
        <f>L319</f>
        <v>0</v>
      </c>
      <c r="M318"/>
    </row>
    <row r="319" spans="1:13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205</v>
      </c>
      <c r="H319" s="90">
        <v>286</v>
      </c>
      <c r="I319" s="116">
        <f>I320+I321</f>
        <v>0</v>
      </c>
      <c r="J319" s="116">
        <f>J320+J321</f>
        <v>0</v>
      </c>
      <c r="K319" s="116">
        <f>K320+K321</f>
        <v>0</v>
      </c>
      <c r="L319" s="116">
        <f>L320+L321</f>
        <v>0</v>
      </c>
      <c r="M319"/>
    </row>
    <row r="320" spans="1:13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206</v>
      </c>
      <c r="H320" s="90">
        <v>287</v>
      </c>
      <c r="I320" s="139">
        <v>0</v>
      </c>
      <c r="J320" s="139">
        <v>0</v>
      </c>
      <c r="K320" s="139">
        <v>0</v>
      </c>
      <c r="L320" s="138">
        <v>0</v>
      </c>
      <c r="M320"/>
    </row>
    <row r="321" spans="1:13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207</v>
      </c>
      <c r="H321" s="90">
        <v>288</v>
      </c>
      <c r="I321" s="121">
        <v>0</v>
      </c>
      <c r="J321" s="121">
        <v>0</v>
      </c>
      <c r="K321" s="121">
        <v>0</v>
      </c>
      <c r="L321" s="121">
        <v>0</v>
      </c>
      <c r="M321"/>
    </row>
    <row r="322" spans="1:13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208</v>
      </c>
      <c r="H322" s="90">
        <v>289</v>
      </c>
      <c r="I322" s="115">
        <f>I323</f>
        <v>0</v>
      </c>
      <c r="J322" s="142">
        <f>J323</f>
        <v>0</v>
      </c>
      <c r="K322" s="116">
        <f>K323</f>
        <v>0</v>
      </c>
      <c r="L322" s="116">
        <f>L323</f>
        <v>0</v>
      </c>
    </row>
    <row r="323" spans="1:13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208</v>
      </c>
      <c r="H323" s="90">
        <v>290</v>
      </c>
      <c r="I323" s="115">
        <f>SUM(I324:I325)</f>
        <v>0</v>
      </c>
      <c r="J323" s="115">
        <f>SUM(J324:J325)</f>
        <v>0</v>
      </c>
      <c r="K323" s="115">
        <f>SUM(K324:K325)</f>
        <v>0</v>
      </c>
      <c r="L323" s="115">
        <f>SUM(L324:L325)</f>
        <v>0</v>
      </c>
    </row>
    <row r="324" spans="1:13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209</v>
      </c>
      <c r="H324" s="90">
        <v>291</v>
      </c>
      <c r="I324" s="120">
        <v>0</v>
      </c>
      <c r="J324" s="121">
        <v>0</v>
      </c>
      <c r="K324" s="121">
        <v>0</v>
      </c>
      <c r="L324" s="120">
        <v>0</v>
      </c>
    </row>
    <row r="325" spans="1:13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210</v>
      </c>
      <c r="H325" s="90">
        <v>292</v>
      </c>
      <c r="I325" s="121">
        <v>0</v>
      </c>
      <c r="J325" s="139">
        <v>0</v>
      </c>
      <c r="K325" s="139">
        <v>0</v>
      </c>
      <c r="L325" s="138">
        <v>0</v>
      </c>
    </row>
    <row r="326" spans="1:13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211</v>
      </c>
      <c r="H326" s="90">
        <v>293</v>
      </c>
      <c r="I326" s="123">
        <f t="shared" ref="I326:L327" si="28">I327</f>
        <v>0</v>
      </c>
      <c r="J326" s="142">
        <f t="shared" si="28"/>
        <v>0</v>
      </c>
      <c r="K326" s="116">
        <f t="shared" si="28"/>
        <v>0</v>
      </c>
      <c r="L326" s="116">
        <f t="shared" si="28"/>
        <v>0</v>
      </c>
    </row>
    <row r="327" spans="1:13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211</v>
      </c>
      <c r="H327" s="90">
        <v>294</v>
      </c>
      <c r="I327" s="116">
        <f t="shared" si="28"/>
        <v>0</v>
      </c>
      <c r="J327" s="143">
        <f t="shared" si="28"/>
        <v>0</v>
      </c>
      <c r="K327" s="123">
        <f t="shared" si="28"/>
        <v>0</v>
      </c>
      <c r="L327" s="123">
        <f t="shared" si="28"/>
        <v>0</v>
      </c>
    </row>
    <row r="328" spans="1:13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212</v>
      </c>
      <c r="H328" s="90">
        <v>295</v>
      </c>
      <c r="I328" s="121">
        <v>0</v>
      </c>
      <c r="J328" s="139">
        <v>0</v>
      </c>
      <c r="K328" s="139">
        <v>0</v>
      </c>
      <c r="L328" s="138">
        <v>0</v>
      </c>
    </row>
    <row r="329" spans="1:13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182</v>
      </c>
      <c r="H329" s="90">
        <v>296</v>
      </c>
      <c r="I329" s="116">
        <f t="shared" ref="I329:L330" si="29">I330</f>
        <v>0</v>
      </c>
      <c r="J329" s="142">
        <f t="shared" si="29"/>
        <v>0</v>
      </c>
      <c r="K329" s="116">
        <f t="shared" si="29"/>
        <v>0</v>
      </c>
      <c r="L329" s="116">
        <f t="shared" si="29"/>
        <v>0</v>
      </c>
    </row>
    <row r="330" spans="1:13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182</v>
      </c>
      <c r="H330" s="90">
        <v>297</v>
      </c>
      <c r="I330" s="115">
        <f t="shared" si="29"/>
        <v>0</v>
      </c>
      <c r="J330" s="142">
        <f t="shared" si="29"/>
        <v>0</v>
      </c>
      <c r="K330" s="116">
        <f t="shared" si="29"/>
        <v>0</v>
      </c>
      <c r="L330" s="116">
        <f t="shared" si="29"/>
        <v>0</v>
      </c>
    </row>
    <row r="331" spans="1:13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182</v>
      </c>
      <c r="H331" s="90">
        <v>298</v>
      </c>
      <c r="I331" s="139">
        <v>0</v>
      </c>
      <c r="J331" s="139">
        <v>0</v>
      </c>
      <c r="K331" s="139">
        <v>0</v>
      </c>
      <c r="L331" s="138">
        <v>0</v>
      </c>
    </row>
    <row r="332" spans="1:13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213</v>
      </c>
      <c r="H332" s="90">
        <v>299</v>
      </c>
      <c r="I332" s="115">
        <f>I333</f>
        <v>0</v>
      </c>
      <c r="J332" s="142">
        <f>J333</f>
        <v>0</v>
      </c>
      <c r="K332" s="116">
        <f>K333</f>
        <v>0</v>
      </c>
      <c r="L332" s="116">
        <f>L333</f>
        <v>0</v>
      </c>
    </row>
    <row r="333" spans="1:13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213</v>
      </c>
      <c r="H333" s="90">
        <v>300</v>
      </c>
      <c r="I333" s="115">
        <f>I334+I335</f>
        <v>0</v>
      </c>
      <c r="J333" s="115">
        <f>J334+J335</f>
        <v>0</v>
      </c>
      <c r="K333" s="115">
        <f>K334+K335</f>
        <v>0</v>
      </c>
      <c r="L333" s="115">
        <f>L334+L335</f>
        <v>0</v>
      </c>
    </row>
    <row r="334" spans="1:13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214</v>
      </c>
      <c r="H334" s="90">
        <v>301</v>
      </c>
      <c r="I334" s="139">
        <v>0</v>
      </c>
      <c r="J334" s="139">
        <v>0</v>
      </c>
      <c r="K334" s="139">
        <v>0</v>
      </c>
      <c r="L334" s="138">
        <v>0</v>
      </c>
      <c r="M334"/>
    </row>
    <row r="335" spans="1:13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215</v>
      </c>
      <c r="H335" s="90">
        <v>302</v>
      </c>
      <c r="I335" s="121">
        <v>0</v>
      </c>
      <c r="J335" s="121">
        <v>0</v>
      </c>
      <c r="K335" s="121">
        <v>0</v>
      </c>
      <c r="L335" s="121">
        <v>0</v>
      </c>
      <c r="M335"/>
    </row>
    <row r="336" spans="1:13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216</v>
      </c>
      <c r="H336" s="90">
        <v>303</v>
      </c>
      <c r="I336" s="115">
        <f>SUM(I337+I346+I350+I354+I358+I361+I364)</f>
        <v>0</v>
      </c>
      <c r="J336" s="142">
        <f>SUM(J337+J346+J350+J354+J358+J361+J364)</f>
        <v>0</v>
      </c>
      <c r="K336" s="116">
        <f>SUM(K337+K346+K350+K354+K358+K361+K364)</f>
        <v>0</v>
      </c>
      <c r="L336" s="116">
        <f>SUM(L337+L346+L350+L354+L358+L361+L364)</f>
        <v>0</v>
      </c>
      <c r="M336"/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164</v>
      </c>
      <c r="H337" s="90">
        <v>304</v>
      </c>
      <c r="I337" s="115">
        <f>I338</f>
        <v>0</v>
      </c>
      <c r="J337" s="142">
        <f>J338</f>
        <v>0</v>
      </c>
      <c r="K337" s="116">
        <f>K338</f>
        <v>0</v>
      </c>
      <c r="L337" s="116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164</v>
      </c>
      <c r="H338" s="90">
        <v>305</v>
      </c>
      <c r="I338" s="115">
        <f>SUM(I339:I339)</f>
        <v>0</v>
      </c>
      <c r="J338" s="115">
        <f>SUM(J339:J339)</f>
        <v>0</v>
      </c>
      <c r="K338" s="115">
        <f>SUM(K339:K339)</f>
        <v>0</v>
      </c>
      <c r="L338" s="115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165</v>
      </c>
      <c r="H339" s="90">
        <v>306</v>
      </c>
      <c r="I339" s="139">
        <v>0</v>
      </c>
      <c r="J339" s="139">
        <v>0</v>
      </c>
      <c r="K339" s="139">
        <v>0</v>
      </c>
      <c r="L339" s="138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188</v>
      </c>
      <c r="H340" s="90">
        <v>307</v>
      </c>
      <c r="I340" s="115">
        <f>SUM(I341:I342)</f>
        <v>0</v>
      </c>
      <c r="J340" s="115">
        <f>SUM(J341:J342)</f>
        <v>0</v>
      </c>
      <c r="K340" s="115">
        <f>SUM(K341:K342)</f>
        <v>0</v>
      </c>
      <c r="L340" s="115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167</v>
      </c>
      <c r="H341" s="90">
        <v>308</v>
      </c>
      <c r="I341" s="139">
        <v>0</v>
      </c>
      <c r="J341" s="139">
        <v>0</v>
      </c>
      <c r="K341" s="139">
        <v>0</v>
      </c>
      <c r="L341" s="138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168</v>
      </c>
      <c r="H342" s="90">
        <v>309</v>
      </c>
      <c r="I342" s="121">
        <v>0</v>
      </c>
      <c r="J342" s="121">
        <v>0</v>
      </c>
      <c r="K342" s="121">
        <v>0</v>
      </c>
      <c r="L342" s="121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169</v>
      </c>
      <c r="H343" s="90">
        <v>310</v>
      </c>
      <c r="I343" s="115">
        <f>SUM(I344:I345)</f>
        <v>0</v>
      </c>
      <c r="J343" s="115">
        <f>SUM(J344:J345)</f>
        <v>0</v>
      </c>
      <c r="K343" s="115">
        <f>SUM(K344:K345)</f>
        <v>0</v>
      </c>
      <c r="L343" s="115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170</v>
      </c>
      <c r="H344" s="90">
        <v>311</v>
      </c>
      <c r="I344" s="121">
        <v>0</v>
      </c>
      <c r="J344" s="121">
        <v>0</v>
      </c>
      <c r="K344" s="121">
        <v>0</v>
      </c>
      <c r="L344" s="121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189</v>
      </c>
      <c r="H345" s="90">
        <v>312</v>
      </c>
      <c r="I345" s="126">
        <v>0</v>
      </c>
      <c r="J345" s="144">
        <v>0</v>
      </c>
      <c r="K345" s="126">
        <v>0</v>
      </c>
      <c r="L345" s="126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202</v>
      </c>
      <c r="H346" s="90">
        <v>313</v>
      </c>
      <c r="I346" s="124">
        <f>I347</f>
        <v>0</v>
      </c>
      <c r="J346" s="145">
        <f>J347</f>
        <v>0</v>
      </c>
      <c r="K346" s="125">
        <f>K347</f>
        <v>0</v>
      </c>
      <c r="L346" s="125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202</v>
      </c>
      <c r="H347" s="90">
        <v>314</v>
      </c>
      <c r="I347" s="115">
        <f>SUM(I348:I349)</f>
        <v>0</v>
      </c>
      <c r="J347" s="127">
        <f>SUM(J348:J349)</f>
        <v>0</v>
      </c>
      <c r="K347" s="116">
        <f>SUM(K348:K349)</f>
        <v>0</v>
      </c>
      <c r="L347" s="116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203</v>
      </c>
      <c r="H348" s="90">
        <v>315</v>
      </c>
      <c r="I348" s="121">
        <v>0</v>
      </c>
      <c r="J348" s="121">
        <v>0</v>
      </c>
      <c r="K348" s="121">
        <v>0</v>
      </c>
      <c r="L348" s="121">
        <v>0</v>
      </c>
      <c r="M348"/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204</v>
      </c>
      <c r="H349" s="90">
        <v>316</v>
      </c>
      <c r="I349" s="121">
        <v>0</v>
      </c>
      <c r="J349" s="121">
        <v>0</v>
      </c>
      <c r="K349" s="121">
        <v>0</v>
      </c>
      <c r="L349" s="121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205</v>
      </c>
      <c r="H350" s="90">
        <v>317</v>
      </c>
      <c r="I350" s="115">
        <f>I351</f>
        <v>0</v>
      </c>
      <c r="J350" s="127">
        <f>J351</f>
        <v>0</v>
      </c>
      <c r="K350" s="116">
        <f>K351</f>
        <v>0</v>
      </c>
      <c r="L350" s="116">
        <f>L351</f>
        <v>0</v>
      </c>
      <c r="M350"/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205</v>
      </c>
      <c r="H351" s="90">
        <v>318</v>
      </c>
      <c r="I351" s="115">
        <f>I352+I353</f>
        <v>0</v>
      </c>
      <c r="J351" s="115">
        <f>J352+J353</f>
        <v>0</v>
      </c>
      <c r="K351" s="115">
        <f>K352+K353</f>
        <v>0</v>
      </c>
      <c r="L351" s="115">
        <f>L352+L353</f>
        <v>0</v>
      </c>
      <c r="M351"/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206</v>
      </c>
      <c r="H352" s="90">
        <v>319</v>
      </c>
      <c r="I352" s="139">
        <v>0</v>
      </c>
      <c r="J352" s="139">
        <v>0</v>
      </c>
      <c r="K352" s="139">
        <v>0</v>
      </c>
      <c r="L352" s="138">
        <v>0</v>
      </c>
      <c r="M352"/>
    </row>
    <row r="353" spans="1:13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207</v>
      </c>
      <c r="H353" s="90">
        <v>320</v>
      </c>
      <c r="I353" s="121">
        <v>0</v>
      </c>
      <c r="J353" s="121">
        <v>0</v>
      </c>
      <c r="K353" s="121">
        <v>0</v>
      </c>
      <c r="L353" s="121">
        <v>0</v>
      </c>
      <c r="M353"/>
    </row>
    <row r="354" spans="1:13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208</v>
      </c>
      <c r="H354" s="90">
        <v>321</v>
      </c>
      <c r="I354" s="115">
        <f>I355</f>
        <v>0</v>
      </c>
      <c r="J354" s="127">
        <f>J355</f>
        <v>0</v>
      </c>
      <c r="K354" s="116">
        <f>K355</f>
        <v>0</v>
      </c>
      <c r="L354" s="116">
        <f>L355</f>
        <v>0</v>
      </c>
    </row>
    <row r="355" spans="1:13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208</v>
      </c>
      <c r="H355" s="90">
        <v>322</v>
      </c>
      <c r="I355" s="122">
        <f>SUM(I356:I357)</f>
        <v>0</v>
      </c>
      <c r="J355" s="128">
        <f>SUM(J356:J357)</f>
        <v>0</v>
      </c>
      <c r="K355" s="123">
        <f>SUM(K356:K357)</f>
        <v>0</v>
      </c>
      <c r="L355" s="123">
        <f>SUM(L356:L357)</f>
        <v>0</v>
      </c>
    </row>
    <row r="356" spans="1:13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209</v>
      </c>
      <c r="H356" s="90">
        <v>323</v>
      </c>
      <c r="I356" s="121">
        <v>0</v>
      </c>
      <c r="J356" s="121">
        <v>0</v>
      </c>
      <c r="K356" s="121">
        <v>0</v>
      </c>
      <c r="L356" s="121">
        <v>0</v>
      </c>
    </row>
    <row r="357" spans="1:13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217</v>
      </c>
      <c r="H357" s="90">
        <v>324</v>
      </c>
      <c r="I357" s="121">
        <v>0</v>
      </c>
      <c r="J357" s="121">
        <v>0</v>
      </c>
      <c r="K357" s="121">
        <v>0</v>
      </c>
      <c r="L357" s="121">
        <v>0</v>
      </c>
    </row>
    <row r="358" spans="1:13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211</v>
      </c>
      <c r="H358" s="90">
        <v>325</v>
      </c>
      <c r="I358" s="115">
        <f t="shared" ref="I358:L359" si="30">I359</f>
        <v>0</v>
      </c>
      <c r="J358" s="127">
        <f t="shared" si="30"/>
        <v>0</v>
      </c>
      <c r="K358" s="116">
        <f t="shared" si="30"/>
        <v>0</v>
      </c>
      <c r="L358" s="116">
        <f t="shared" si="30"/>
        <v>0</v>
      </c>
    </row>
    <row r="359" spans="1:13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211</v>
      </c>
      <c r="H359" s="90">
        <v>326</v>
      </c>
      <c r="I359" s="122">
        <f t="shared" si="30"/>
        <v>0</v>
      </c>
      <c r="J359" s="128">
        <f t="shared" si="30"/>
        <v>0</v>
      </c>
      <c r="K359" s="123">
        <f t="shared" si="30"/>
        <v>0</v>
      </c>
      <c r="L359" s="123">
        <f t="shared" si="30"/>
        <v>0</v>
      </c>
    </row>
    <row r="360" spans="1:13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211</v>
      </c>
      <c r="H360" s="90">
        <v>327</v>
      </c>
      <c r="I360" s="139">
        <v>0</v>
      </c>
      <c r="J360" s="139">
        <v>0</v>
      </c>
      <c r="K360" s="139">
        <v>0</v>
      </c>
      <c r="L360" s="138">
        <v>0</v>
      </c>
    </row>
    <row r="361" spans="1:13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182</v>
      </c>
      <c r="H361" s="90">
        <v>328</v>
      </c>
      <c r="I361" s="115">
        <f t="shared" ref="I361:L362" si="31">I362</f>
        <v>0</v>
      </c>
      <c r="J361" s="127">
        <f t="shared" si="31"/>
        <v>0</v>
      </c>
      <c r="K361" s="116">
        <f t="shared" si="31"/>
        <v>0</v>
      </c>
      <c r="L361" s="116">
        <f t="shared" si="31"/>
        <v>0</v>
      </c>
    </row>
    <row r="362" spans="1:13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182</v>
      </c>
      <c r="H362" s="90">
        <v>329</v>
      </c>
      <c r="I362" s="115">
        <f t="shared" si="31"/>
        <v>0</v>
      </c>
      <c r="J362" s="127">
        <f t="shared" si="31"/>
        <v>0</v>
      </c>
      <c r="K362" s="116">
        <f t="shared" si="31"/>
        <v>0</v>
      </c>
      <c r="L362" s="116">
        <f t="shared" si="31"/>
        <v>0</v>
      </c>
    </row>
    <row r="363" spans="1:13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182</v>
      </c>
      <c r="H363" s="90">
        <v>330</v>
      </c>
      <c r="I363" s="139">
        <v>0</v>
      </c>
      <c r="J363" s="139">
        <v>0</v>
      </c>
      <c r="K363" s="139">
        <v>0</v>
      </c>
      <c r="L363" s="138">
        <v>0</v>
      </c>
    </row>
    <row r="364" spans="1:13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213</v>
      </c>
      <c r="H364" s="90">
        <v>331</v>
      </c>
      <c r="I364" s="115">
        <f>I365</f>
        <v>0</v>
      </c>
      <c r="J364" s="127">
        <f>J365</f>
        <v>0</v>
      </c>
      <c r="K364" s="116">
        <f>K365</f>
        <v>0</v>
      </c>
      <c r="L364" s="116">
        <f>L365</f>
        <v>0</v>
      </c>
    </row>
    <row r="365" spans="1:13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213</v>
      </c>
      <c r="H365" s="90">
        <v>332</v>
      </c>
      <c r="I365" s="115">
        <f>SUM(I366:I367)</f>
        <v>0</v>
      </c>
      <c r="J365" s="115">
        <f>SUM(J366:J367)</f>
        <v>0</v>
      </c>
      <c r="K365" s="115">
        <f>SUM(K366:K367)</f>
        <v>0</v>
      </c>
      <c r="L365" s="115">
        <f>SUM(L366:L367)</f>
        <v>0</v>
      </c>
    </row>
    <row r="366" spans="1:13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214</v>
      </c>
      <c r="H366" s="90">
        <v>333</v>
      </c>
      <c r="I366" s="139">
        <v>0</v>
      </c>
      <c r="J366" s="139">
        <v>0</v>
      </c>
      <c r="K366" s="139">
        <v>0</v>
      </c>
      <c r="L366" s="138">
        <v>0</v>
      </c>
      <c r="M366"/>
    </row>
    <row r="367" spans="1:13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215</v>
      </c>
      <c r="H367" s="90">
        <v>334</v>
      </c>
      <c r="I367" s="121">
        <v>0</v>
      </c>
      <c r="J367" s="121">
        <v>0</v>
      </c>
      <c r="K367" s="121">
        <v>0</v>
      </c>
      <c r="L367" s="121">
        <v>0</v>
      </c>
      <c r="M367"/>
    </row>
    <row r="368" spans="1:13">
      <c r="A368" s="102"/>
      <c r="B368" s="102"/>
      <c r="C368" s="103"/>
      <c r="D368" s="104"/>
      <c r="E368" s="105"/>
      <c r="F368" s="106"/>
      <c r="G368" s="107" t="s">
        <v>218</v>
      </c>
      <c r="H368" s="90">
        <v>335</v>
      </c>
      <c r="I368" s="130">
        <f>SUM(I34+I184)</f>
        <v>1760385</v>
      </c>
      <c r="J368" s="130">
        <f>SUM(J34+J184)</f>
        <v>1179185</v>
      </c>
      <c r="K368" s="130">
        <f>SUM(K34+K184)</f>
        <v>1141352.1300000001</v>
      </c>
      <c r="L368" s="130">
        <f>SUM(L34+L184)</f>
        <v>1141352.1300000001</v>
      </c>
    </row>
    <row r="369" spans="1:12">
      <c r="G369" s="53"/>
      <c r="H369" s="7"/>
      <c r="I369" s="108"/>
      <c r="J369" s="109"/>
      <c r="K369" s="109"/>
      <c r="L369" s="109"/>
    </row>
    <row r="370" spans="1:12">
      <c r="A370" s="155"/>
      <c r="B370" s="155"/>
      <c r="C370" s="155"/>
      <c r="D370" s="324" t="s">
        <v>219</v>
      </c>
      <c r="E370" s="324"/>
      <c r="F370" s="324"/>
      <c r="G370" s="324"/>
      <c r="H370" s="153"/>
      <c r="I370" s="111"/>
      <c r="J370" s="109"/>
      <c r="K370" s="324" t="s">
        <v>220</v>
      </c>
      <c r="L370" s="324"/>
    </row>
    <row r="371" spans="1:12" ht="18.75" customHeight="1">
      <c r="A371" s="154" t="s">
        <v>221</v>
      </c>
      <c r="B371" s="154"/>
      <c r="C371" s="154"/>
      <c r="D371" s="154"/>
      <c r="E371" s="154"/>
      <c r="F371" s="154"/>
      <c r="G371" s="154"/>
      <c r="I371" s="148" t="s">
        <v>222</v>
      </c>
      <c r="K371" s="325" t="s">
        <v>223</v>
      </c>
      <c r="L371" s="325"/>
    </row>
    <row r="372" spans="1:12" ht="15.75" customHeight="1">
      <c r="D372" s="147"/>
      <c r="I372" s="14"/>
      <c r="K372" s="14"/>
      <c r="L372" s="14"/>
    </row>
    <row r="373" spans="1:12" ht="33.75" customHeight="1">
      <c r="A373" s="341" t="s">
        <v>414</v>
      </c>
      <c r="B373" s="341"/>
      <c r="C373" s="341"/>
      <c r="D373" s="341"/>
      <c r="E373" s="341"/>
      <c r="F373" s="341"/>
      <c r="G373" s="341"/>
      <c r="I373" s="14"/>
      <c r="K373" s="324" t="s">
        <v>224</v>
      </c>
      <c r="L373" s="324"/>
    </row>
    <row r="374" spans="1:12" ht="24.75" customHeight="1">
      <c r="A374" s="340" t="s">
        <v>225</v>
      </c>
      <c r="B374" s="340"/>
      <c r="C374" s="340"/>
      <c r="D374" s="340"/>
      <c r="E374" s="340"/>
      <c r="F374" s="340"/>
      <c r="G374" s="340"/>
      <c r="H374" s="150"/>
      <c r="I374" s="15" t="s">
        <v>222</v>
      </c>
      <c r="K374" s="325" t="s">
        <v>223</v>
      </c>
      <c r="L374" s="325"/>
    </row>
    <row r="376" spans="1:12">
      <c r="B376" s="36" t="s">
        <v>426</v>
      </c>
    </row>
  </sheetData>
  <mergeCells count="30">
    <mergeCell ref="K373:L373"/>
    <mergeCell ref="A374:G374"/>
    <mergeCell ref="K374:L374"/>
    <mergeCell ref="A373:G373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23</vt:i4>
      </vt:variant>
    </vt:vector>
  </HeadingPairs>
  <TitlesOfParts>
    <vt:vector size="23" baseType="lpstr">
      <vt:lpstr>F2 Suvestinė</vt:lpstr>
      <vt:lpstr>F2 SB Suv</vt:lpstr>
      <vt:lpstr>F2 SB 09.02.01.01. Suv</vt:lpstr>
      <vt:lpstr>F2 SB 1.1.1.8</vt:lpstr>
      <vt:lpstr>F2 SB 1.4.4.28</vt:lpstr>
      <vt:lpstr>F2 SB 1.1.3.19</vt:lpstr>
      <vt:lpstr>F2 SB 09.06.01.01</vt:lpstr>
      <vt:lpstr>F2 SB 06.04.01.01.</vt:lpstr>
      <vt:lpstr>F2 ML</vt:lpstr>
      <vt:lpstr>F2 ML(UK)</vt:lpstr>
      <vt:lpstr>F2 VBD</vt:lpstr>
      <vt:lpstr>F2 VBD(UK)</vt:lpstr>
      <vt:lpstr>F2 S</vt:lpstr>
      <vt:lpstr>F2 KKP</vt:lpstr>
      <vt:lpstr>F2 LK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Rita Mockienė</cp:lastModifiedBy>
  <cp:lastPrinted>2023-10-11T07:03:34Z</cp:lastPrinted>
  <dcterms:created xsi:type="dcterms:W3CDTF">2022-03-30T11:04:35Z</dcterms:created>
  <dcterms:modified xsi:type="dcterms:W3CDTF">2023-10-11T07:13:59Z</dcterms:modified>
  <cp:category/>
</cp:coreProperties>
</file>