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moc\Desktop\KRANTAS\BALANSAI 2023\2023-09-30\AUKSĖS\"/>
    </mc:Choice>
  </mc:AlternateContent>
  <xr:revisionPtr revIDLastSave="0" documentId="13_ncr:1_{A6A99E29-3C1B-485E-901D-8FE4562A1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RA" sheetId="1" r:id="rId1"/>
    <sheet name="FBA" sheetId="2" r:id="rId2"/>
    <sheet name="FS" sheetId="3" r:id="rId3"/>
  </sheets>
  <definedNames>
    <definedName name="_xlnm.Print_Titles" localSheetId="0">VRA!$20:$20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3" l="1"/>
  <c r="M24" i="3"/>
  <c r="L23" i="3"/>
  <c r="K23" i="3"/>
  <c r="J23" i="3"/>
  <c r="I23" i="3"/>
  <c r="H23" i="3"/>
  <c r="G23" i="3"/>
  <c r="F23" i="3"/>
  <c r="E23" i="3"/>
  <c r="D23" i="3"/>
  <c r="C23" i="3"/>
  <c r="M22" i="3"/>
  <c r="M21" i="3"/>
  <c r="L20" i="3"/>
  <c r="K20" i="3"/>
  <c r="J20" i="3"/>
  <c r="I20" i="3"/>
  <c r="H20" i="3"/>
  <c r="G20" i="3"/>
  <c r="F20" i="3"/>
  <c r="E20" i="3"/>
  <c r="D20" i="3"/>
  <c r="C20" i="3"/>
  <c r="M19" i="3"/>
  <c r="M18" i="3"/>
  <c r="L17" i="3"/>
  <c r="K17" i="3"/>
  <c r="J17" i="3"/>
  <c r="I17" i="3"/>
  <c r="H17" i="3"/>
  <c r="G17" i="3"/>
  <c r="F17" i="3"/>
  <c r="E17" i="3"/>
  <c r="D17" i="3"/>
  <c r="C17" i="3"/>
  <c r="M16" i="3"/>
  <c r="M15" i="3"/>
  <c r="L14" i="3"/>
  <c r="L26" i="3" s="1"/>
  <c r="K14" i="3"/>
  <c r="K26" i="3" s="1"/>
  <c r="J14" i="3"/>
  <c r="J26" i="3" s="1"/>
  <c r="I14" i="3"/>
  <c r="I26" i="3" s="1"/>
  <c r="H14" i="3"/>
  <c r="G14" i="3"/>
  <c r="F14" i="3"/>
  <c r="E14" i="3"/>
  <c r="D14" i="3"/>
  <c r="C14" i="3"/>
  <c r="H26" i="3" l="1"/>
  <c r="D26" i="3"/>
  <c r="M20" i="3"/>
  <c r="G26" i="3"/>
  <c r="M23" i="3"/>
  <c r="E26" i="3"/>
  <c r="M17" i="3"/>
  <c r="M14" i="3"/>
  <c r="C26" i="3"/>
  <c r="F26" i="3"/>
  <c r="G90" i="2"/>
  <c r="F90" i="2"/>
  <c r="G86" i="2"/>
  <c r="F86" i="2"/>
  <c r="F84" i="2" s="1"/>
  <c r="G75" i="2"/>
  <c r="G69" i="2" s="1"/>
  <c r="G64" i="2" s="1"/>
  <c r="F75" i="2"/>
  <c r="F69" i="2" s="1"/>
  <c r="G65" i="2"/>
  <c r="F65" i="2"/>
  <c r="G59" i="2"/>
  <c r="F59" i="2"/>
  <c r="G49" i="2"/>
  <c r="F49" i="2"/>
  <c r="G42" i="2"/>
  <c r="G41" i="2" s="1"/>
  <c r="F42" i="2"/>
  <c r="F41" i="2" s="1"/>
  <c r="G27" i="2"/>
  <c r="F27" i="2"/>
  <c r="G21" i="2"/>
  <c r="F21" i="2"/>
  <c r="G84" i="2" l="1"/>
  <c r="G94" i="2" s="1"/>
  <c r="M26" i="3"/>
  <c r="F64" i="2"/>
  <c r="F94" i="2" s="1"/>
  <c r="F20" i="2"/>
  <c r="F58" i="2" s="1"/>
  <c r="G20" i="2"/>
  <c r="G58" i="2" s="1"/>
  <c r="J47" i="1"/>
  <c r="I47" i="1"/>
  <c r="J31" i="1"/>
  <c r="I31" i="1"/>
  <c r="J28" i="1"/>
  <c r="I28" i="1"/>
  <c r="J22" i="1"/>
  <c r="J21" i="1" s="1"/>
  <c r="J46" i="1" s="1"/>
  <c r="J54" i="1" s="1"/>
  <c r="J56" i="1" s="1"/>
  <c r="I22" i="1"/>
  <c r="I21" i="1" s="1"/>
  <c r="I46" i="1" s="1"/>
  <c r="I54" i="1" s="1"/>
  <c r="I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0000000-0006-0000-0000-000001000000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 xr:uid="{00000000-0006-0000-0000-000002000000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 xr:uid="{00000000-0006-0000-0000-000003000000}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 xr:uid="{00000000-0006-0000-0000-000004000000}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 xr:uid="{00000000-0006-0000-0000-000005000000}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 xr:uid="{00000000-0006-0000-0000-000006000000}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 xr:uid="{00000000-0006-0000-0000-000007000000}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 xr:uid="{00000000-0006-0000-0000-000008000000}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 xr:uid="{00000000-0006-0000-0000-000009000000}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 xr:uid="{00000000-0006-0000-0000-00000A000000}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 xr:uid="{00000000-0006-0000-0000-00000B000000}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 xr:uid="{00000000-0006-0000-0000-00000C000000}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 xr:uid="{00000000-0006-0000-0000-00000D000000}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 xr:uid="{00000000-0006-0000-0000-00000E000000}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 xr:uid="{00000000-0006-0000-0000-00000F000000}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 xr:uid="{00000000-0006-0000-0000-000010000000}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 xr:uid="{00000000-0006-0000-0000-000011000000}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 xr:uid="{00000000-0006-0000-0000-000012000000}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 xr:uid="{00000000-0006-0000-0000-000013000000}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 xr:uid="{00000000-0006-0000-0000-000014000000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F38" authorId="0" shapeId="0" xr:uid="{00000000-0006-0000-0100-000001000000}">
      <text>
        <r>
          <rPr>
            <sz val="9"/>
            <color indexed="8"/>
            <rFont val="Tahoma"/>
            <family val="2"/>
          </rPr>
          <t>#02_1_G39#</t>
        </r>
      </text>
    </comment>
    <comment ref="F68" authorId="0" shapeId="0" xr:uid="{00000000-0006-0000-0100-000002000000}">
      <text>
        <r>
          <rPr>
            <sz val="9"/>
            <color indexed="8"/>
            <rFont val="Tahoma"/>
            <family val="2"/>
          </rPr>
          <t>#02_1_G68#</t>
        </r>
      </text>
    </comment>
    <comment ref="F74" authorId="0" shapeId="0" xr:uid="{00000000-0006-0000-0100-000003000000}">
      <text>
        <r>
          <rPr>
            <sz val="9"/>
            <color indexed="8"/>
            <rFont val="Tahoma"/>
            <family val="2"/>
          </rPr>
          <t>#02_1_G74#</t>
        </r>
      </text>
    </comment>
    <comment ref="F76" authorId="0" shapeId="0" xr:uid="{00000000-0006-0000-0100-000004000000}">
      <text>
        <r>
          <rPr>
            <sz val="9"/>
            <color indexed="8"/>
            <rFont val="Tahoma"/>
            <family val="2"/>
          </rPr>
          <t>#02_1_G76#</t>
        </r>
      </text>
    </comment>
    <comment ref="F77" authorId="0" shapeId="0" xr:uid="{00000000-0006-0000-0100-000005000000}">
      <text>
        <r>
          <rPr>
            <sz val="9"/>
            <color indexed="8"/>
            <rFont val="Tahoma"/>
            <family val="2"/>
          </rPr>
          <t>#02_1_G77#</t>
        </r>
      </text>
    </comment>
    <comment ref="F78" authorId="0" shapeId="0" xr:uid="{00000000-0006-0000-0100-000006000000}">
      <text>
        <r>
          <rPr>
            <sz val="9"/>
            <color indexed="8"/>
            <rFont val="Tahoma"/>
            <family val="2"/>
          </rPr>
          <t>#02_1_G78#</t>
        </r>
      </text>
    </comment>
    <comment ref="F81" authorId="0" shapeId="0" xr:uid="{00000000-0006-0000-0100-000007000000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C15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5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5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5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5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5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5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5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5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5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6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6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6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6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6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6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6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6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6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6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18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18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18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18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18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18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18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18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18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18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19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19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19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19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19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19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19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19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19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19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21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1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21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21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21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21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21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21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21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21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22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22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22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22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22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22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22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22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22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22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4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4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4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4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4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4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4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4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4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4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5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5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5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5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5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5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5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5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5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5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<sst xmlns="http://schemas.openxmlformats.org/spreadsheetml/2006/main" count="498" uniqueCount="279">
  <si>
    <t/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</si>
  <si>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</si>
  <si>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</si>
  <si>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</si>
  <si>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</si>
  <si>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Klaipėdos r. Gargždų "Kranto" progimnazija</t>
  </si>
  <si>
    <t>(viešojo sektoriaus subjekto arba viešojo sektoriaus subjektų grupės pavadinimas)</t>
  </si>
  <si>
    <t>Įm.k.191789019 Kvietinių 28, Gargždai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</si>
  <si>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</si>
  <si>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</si>
  <si>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</si>
  <si>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2023-09-30 D. DUOMENIS</t>
  </si>
  <si>
    <t>2023-11-07  Nr.____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</si>
  <si>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</si>
  <si>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</si>
  <si>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</si>
  <si>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</si>
  <si>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</si>
  <si>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</si>
  <si>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</si>
  <si>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</si>
  <si>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</si>
  <si>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</si>
  <si>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</si>
  <si>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</si>
  <si>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</si>
  <si>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</si>
  <si>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</si>
  <si>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</si>
  <si>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</si>
  <si>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</si>
  <si>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</si>
  <si>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</si>
  <si>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</si>
  <si>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</si>
  <si>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</si>
  <si>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</si>
  <si>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</si>
  <si>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</si>
  <si>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0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</si>
  <si>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</si>
  <si>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</si>
  <si>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</si>
  <si>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</si>
  <si>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</si>
  <si>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</si>
  <si>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</si>
  <si>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</si>
  <si>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</si>
  <si>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</si>
  <si>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</si>
  <si>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</si>
  <si>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</si>
  <si>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</si>
  <si>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</si>
  <si>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</si>
  <si>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</si>
  <si>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</si>
  <si>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</si>
  <si>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</si>
  <si>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</si>
  <si>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</si>
  <si>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</si>
  <si>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</si>
  <si>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</si>
  <si>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</si>
  <si>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</si>
  <si>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</si>
  <si>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</si>
  <si>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</si>
  <si>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</si>
  <si>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</si>
  <si>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</si>
  <si>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</si>
  <si>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</si>
  <si>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</si>
  <si>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</si>
  <si>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</si>
  <si>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</si>
  <si>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</si>
  <si>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</si>
  <si>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</si>
  <si>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</si>
  <si>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</si>
  <si>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</si>
  <si>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</si>
  <si>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</si>
  <si>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</si>
  <si>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</si>
  <si>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</si>
  <si>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</si>
  <si>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</si>
  <si>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</si>
  <si>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</si>
  <si>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</si>
  <si>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</si>
  <si>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</si>
  <si>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</si>
  <si>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</si>
  <si>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</si>
  <si>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</si>
  <si>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</si>
  <si>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</si>
  <si>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Vilija Lukauskienė</t>
  </si>
  <si>
    <t xml:space="preserve">(viešojo sektoriaus subjekto vadovas arba jo įgaliotas administracijos vadovas)                           </t>
  </si>
  <si>
    <t>(parašas)</t>
  </si>
  <si>
    <t>(vardas ir pavardė)</t>
  </si>
  <si>
    <t>Viktorija Kaprizkina</t>
  </si>
  <si>
    <t xml:space="preserve">vyriausiasis buhalteris (buhalteris)                                                                                      </t>
  </si>
  <si>
    <t xml:space="preserve">  (parašas)</t>
  </si>
  <si>
    <t>Pateikimo valiuta ir tikslumas: eurais</t>
  </si>
  <si>
    <t>Direktorė</t>
  </si>
  <si>
    <t>Biudžetinių įstaigų centralizuotos apskaitos skyriaus vedėja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</si>
  <si>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</si>
  <si>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</si>
  <si>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</si>
  <si>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</si>
  <si>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</si>
  <si>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</si>
  <si>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</si>
  <si>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</si>
  <si>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</si>
  <si>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</si>
  <si>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</si>
  <si>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</si>
  <si>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</si>
  <si>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</si>
  <si>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</si>
  <si>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</si>
  <si>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</si>
  <si>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</si>
  <si>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</si>
  <si>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</si>
  <si>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</si>
  <si>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</si>
  <si>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</si>
  <si>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</si>
  <si>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</si>
  <si>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</si>
  <si>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</si>
  <si>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</si>
  <si>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</si>
  <si>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</si>
  <si>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</si>
  <si>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</si>
  <si>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</si>
  <si>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</si>
  <si>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</si>
  <si>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</si>
  <si>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</si>
  <si>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</si>
  <si>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</si>
  <si>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</si>
  <si>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</si>
  <si>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</si>
  <si>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</si>
  <si>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</si>
  <si>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</si>
  <si>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</si>
  <si>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</si>
  <si>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</si>
  <si>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</si>
  <si>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</si>
  <si>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</si>
  <si>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</si>
  <si>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</si>
  <si>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</si>
  <si>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</si>
  <si>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</si>
  <si>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</si>
  <si>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</si>
  <si>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</si>
  <si>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</si>
  <si>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</si>
  <si>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</si>
  <si>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</si>
  <si>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</si>
  <si>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</si>
  <si>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</si>
  <si>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</si>
  <si>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</si>
  <si>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</si>
  <si>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</si>
  <si>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</si>
  <si>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</si>
  <si>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</si>
  <si>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</si>
  <si>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</si>
  <si>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</si>
  <si>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</si>
  <si>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</si>
  <si>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</si>
  <si>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</si>
  <si>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</si>
  <si>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</si>
  <si>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</si>
  <si>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</si>
  <si>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</si>
  <si>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</si>
  <si>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</si>
  <si>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</si>
  <si>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</si>
  <si>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</si>
  <si>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</si>
  <si>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</si>
  <si>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</si>
  <si>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</si>
  <si>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</si>
  <si>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</si>
  <si>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</si>
  <si>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</si>
  <si>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</si>
  <si>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</si>
  <si>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</si>
  <si>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</si>
  <si>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</si>
  <si>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</si>
  <si>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</si>
  <si>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</si>
  <si>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</si>
  <si>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</si>
  <si>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</si>
  <si>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</si>
  <si>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</si>
  <si>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</si>
  <si>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</si>
  <si>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>Biudžetinių įstaigų cemtralizuotos apskaitos skyriaus vedėja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</si>
  <si>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</si>
  <si>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</si>
  <si>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</si>
  <si>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</si>
  <si>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</si>
  <si>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</si>
  <si>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</si>
  <si>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</si>
  <si>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</si>
  <si>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</si>
  <si>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</si>
  <si>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</si>
  <si>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</si>
  <si>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</si>
  <si>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</si>
  <si>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</si>
  <si>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</si>
  <si>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</si>
  <si>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</si>
  <si>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</si>
  <si>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</si>
  <si>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</si>
  <si>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</si>
  <si>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</si>
  <si>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</si>
  <si>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</si>
  <si>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</si>
  <si>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</si>
  <si>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</si>
  <si>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</si>
  <si>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</si>
  <si>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</si>
  <si>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</si>
  <si>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</si>
  <si>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</si>
  <si>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</si>
  <si>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</si>
  <si>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</si>
  <si>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</si>
  <si>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</si>
  <si>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Gargždų "Kranto" progimnazija</t>
  </si>
  <si>
    <t>P21</t>
  </si>
  <si>
    <t>P22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</si>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</sst>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  <charset val="186"/>
    </font>
    <font>
      <sz val="9"/>
      <color indexed="8"/>
      <name val="Tahoma"/>
      <family val="2"/>
    </font>
    <font>
      <sz val="12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9"/>
      <color indexed="8"/>
      <name val="Tahoma"/>
      <family val="2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right" vertical="center"/>
    </xf>
    <xf numFmtId="2" fontId="18" fillId="33" borderId="16" xfId="0" applyNumberFormat="1" applyFont="1" applyFill="1" applyBorder="1" applyAlignment="1">
      <alignment horizontal="right" vertical="center"/>
    </xf>
    <xf numFmtId="0" fontId="18" fillId="0" borderId="12" xfId="0" applyFont="1" applyBorder="1" applyAlignment="1">
      <alignment vertical="center"/>
    </xf>
    <xf numFmtId="2" fontId="18" fillId="0" borderId="12" xfId="0" applyNumberFormat="1" applyFont="1" applyBorder="1" applyAlignment="1">
      <alignment horizontal="right" vertical="center" wrapText="1"/>
    </xf>
    <xf numFmtId="0" fontId="19" fillId="0" borderId="12" xfId="0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center" wrapText="1"/>
    </xf>
    <xf numFmtId="0" fontId="30" fillId="33" borderId="0" xfId="0" applyFont="1" applyFill="1" applyAlignment="1">
      <alignment vertical="center"/>
    </xf>
    <xf numFmtId="0" fontId="30" fillId="33" borderId="0" xfId="0" applyFont="1" applyFill="1" applyAlignment="1">
      <alignment vertical="center" wrapText="1"/>
    </xf>
    <xf numFmtId="0" fontId="34" fillId="33" borderId="0" xfId="0" applyFont="1" applyFill="1" applyAlignment="1">
      <alignment horizontal="center" vertical="center" wrapText="1"/>
    </xf>
    <xf numFmtId="0" fontId="35" fillId="33" borderId="0" xfId="0" applyFont="1" applyFill="1" applyAlignment="1">
      <alignment horizontal="center" vertical="center" wrapText="1"/>
    </xf>
    <xf numFmtId="0" fontId="35" fillId="33" borderId="0" xfId="0" applyFont="1" applyFill="1" applyAlignment="1">
      <alignment vertical="center" wrapText="1"/>
    </xf>
    <xf numFmtId="0" fontId="30" fillId="33" borderId="0" xfId="0" applyFont="1" applyFill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49" fontId="34" fillId="33" borderId="20" xfId="0" applyNumberFormat="1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left" vertical="center"/>
    </xf>
    <xf numFmtId="0" fontId="34" fillId="33" borderId="20" xfId="0" applyFont="1" applyFill="1" applyBorder="1" applyAlignment="1">
      <alignment horizontal="left" vertical="center"/>
    </xf>
    <xf numFmtId="0" fontId="34" fillId="33" borderId="20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center" vertical="center" wrapText="1"/>
    </xf>
    <xf numFmtId="2" fontId="34" fillId="33" borderId="19" xfId="0" applyNumberFormat="1" applyFont="1" applyFill="1" applyBorder="1" applyAlignment="1">
      <alignment horizontal="right" vertical="center"/>
    </xf>
    <xf numFmtId="0" fontId="30" fillId="33" borderId="19" xfId="0" applyFont="1" applyFill="1" applyBorder="1" applyAlignment="1">
      <alignment horizontal="center" vertical="center" wrapText="1"/>
    </xf>
    <xf numFmtId="0" fontId="30" fillId="33" borderId="23" xfId="0" applyFont="1" applyFill="1" applyBorder="1" applyAlignment="1">
      <alignment horizontal="left" vertical="center"/>
    </xf>
    <xf numFmtId="0" fontId="38" fillId="33" borderId="24" xfId="0" applyFont="1" applyFill="1" applyBorder="1" applyAlignment="1">
      <alignment horizontal="left" vertical="center"/>
    </xf>
    <xf numFmtId="0" fontId="38" fillId="33" borderId="24" xfId="0" applyFont="1" applyFill="1" applyBorder="1" applyAlignment="1">
      <alignment horizontal="left" vertical="center" wrapText="1"/>
    </xf>
    <xf numFmtId="2" fontId="30" fillId="33" borderId="23" xfId="0" applyNumberFormat="1" applyFont="1" applyFill="1" applyBorder="1" applyAlignment="1">
      <alignment horizontal="right" vertical="center"/>
    </xf>
    <xf numFmtId="0" fontId="30" fillId="33" borderId="20" xfId="0" applyFont="1" applyFill="1" applyBorder="1" applyAlignment="1">
      <alignment horizontal="left" vertical="center"/>
    </xf>
    <xf numFmtId="0" fontId="30" fillId="33" borderId="22" xfId="0" applyFont="1" applyFill="1" applyBorder="1" applyAlignment="1">
      <alignment horizontal="left" vertical="center"/>
    </xf>
    <xf numFmtId="0" fontId="30" fillId="33" borderId="22" xfId="0" applyFont="1" applyFill="1" applyBorder="1" applyAlignment="1">
      <alignment horizontal="left" vertical="center" wrapText="1"/>
    </xf>
    <xf numFmtId="16" fontId="30" fillId="33" borderId="21" xfId="0" applyNumberFormat="1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horizontal="left" vertical="center" wrapText="1"/>
    </xf>
    <xf numFmtId="16" fontId="30" fillId="33" borderId="19" xfId="0" applyNumberFormat="1" applyFont="1" applyFill="1" applyBorder="1" applyAlignment="1">
      <alignment horizontal="center" vertical="center" wrapText="1"/>
    </xf>
    <xf numFmtId="49" fontId="30" fillId="33" borderId="20" xfId="0" applyNumberFormat="1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horizontal="left" vertical="center"/>
    </xf>
    <xf numFmtId="0" fontId="30" fillId="33" borderId="25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left" vertical="center"/>
    </xf>
    <xf numFmtId="0" fontId="30" fillId="33" borderId="27" xfId="0" applyFont="1" applyFill="1" applyBorder="1" applyAlignment="1">
      <alignment horizontal="left" vertical="center"/>
    </xf>
    <xf numFmtId="0" fontId="30" fillId="33" borderId="27" xfId="0" applyFont="1" applyFill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 wrapText="1"/>
    </xf>
    <xf numFmtId="0" fontId="30" fillId="33" borderId="19" xfId="0" applyFont="1" applyFill="1" applyBorder="1" applyAlignment="1">
      <alignment horizontal="left" vertical="center"/>
    </xf>
    <xf numFmtId="0" fontId="30" fillId="33" borderId="19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left" vertical="center"/>
    </xf>
    <xf numFmtId="16" fontId="30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left" vertical="center"/>
    </xf>
    <xf numFmtId="0" fontId="30" fillId="0" borderId="19" xfId="0" applyFont="1" applyBorder="1" applyAlignment="1">
      <alignment horizontal="left" vertical="center" wrapText="1"/>
    </xf>
    <xf numFmtId="0" fontId="34" fillId="33" borderId="19" xfId="0" applyFont="1" applyFill="1" applyBorder="1" applyAlignment="1">
      <alignment horizontal="left" vertical="center" wrapText="1"/>
    </xf>
    <xf numFmtId="0" fontId="30" fillId="33" borderId="24" xfId="0" applyFont="1" applyFill="1" applyBorder="1" applyAlignment="1">
      <alignment horizontal="left" vertical="center"/>
    </xf>
    <xf numFmtId="0" fontId="30" fillId="33" borderId="24" xfId="0" applyFont="1" applyFill="1" applyBorder="1" applyAlignment="1">
      <alignment horizontal="left" vertical="center" wrapText="1"/>
    </xf>
    <xf numFmtId="0" fontId="38" fillId="33" borderId="20" xfId="0" applyFont="1" applyFill="1" applyBorder="1" applyAlignment="1">
      <alignment horizontal="left" vertical="center"/>
    </xf>
    <xf numFmtId="0" fontId="38" fillId="33" borderId="21" xfId="0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 wrapText="1"/>
    </xf>
    <xf numFmtId="0" fontId="30" fillId="33" borderId="24" xfId="0" applyFont="1" applyFill="1" applyBorder="1" applyAlignment="1">
      <alignment horizontal="center" vertical="center" wrapText="1"/>
    </xf>
    <xf numFmtId="0" fontId="30" fillId="0" borderId="29" xfId="0" applyFont="1" applyBorder="1" applyAlignment="1">
      <alignment horizontal="left" vertical="center"/>
    </xf>
    <xf numFmtId="0" fontId="30" fillId="33" borderId="22" xfId="0" applyFont="1" applyFill="1" applyBorder="1" applyAlignment="1">
      <alignment horizontal="center" vertical="center" wrapText="1"/>
    </xf>
    <xf numFmtId="0" fontId="30" fillId="33" borderId="28" xfId="0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31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 wrapText="1"/>
    </xf>
    <xf numFmtId="0" fontId="38" fillId="0" borderId="20" xfId="0" applyFont="1" applyBorder="1" applyAlignment="1">
      <alignment horizontal="left" vertical="center"/>
    </xf>
    <xf numFmtId="0" fontId="38" fillId="0" borderId="21" xfId="0" applyFont="1" applyBorder="1" applyAlignment="1">
      <alignment horizontal="left" vertical="center" wrapText="1"/>
    </xf>
    <xf numFmtId="0" fontId="34" fillId="33" borderId="25" xfId="0" applyFont="1" applyFill="1" applyBorder="1" applyAlignment="1">
      <alignment horizontal="left" vertical="center"/>
    </xf>
    <xf numFmtId="0" fontId="34" fillId="33" borderId="28" xfId="0" applyFont="1" applyFill="1" applyBorder="1" applyAlignment="1">
      <alignment horizontal="left" vertical="center"/>
    </xf>
    <xf numFmtId="0" fontId="34" fillId="33" borderId="28" xfId="0" applyFont="1" applyFill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2" fontId="30" fillId="33" borderId="19" xfId="0" applyNumberFormat="1" applyFont="1" applyFill="1" applyBorder="1" applyAlignment="1">
      <alignment horizontal="right" vertical="center"/>
    </xf>
    <xf numFmtId="0" fontId="34" fillId="33" borderId="0" xfId="0" applyFont="1" applyFill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32" fillId="33" borderId="17" xfId="0" applyFont="1" applyFill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39" fillId="0" borderId="19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49" fontId="30" fillId="0" borderId="25" xfId="0" applyNumberFormat="1" applyFont="1" applyBorder="1" applyAlignment="1">
      <alignment horizontal="center" vertical="center" wrapText="1"/>
    </xf>
    <xf numFmtId="0" fontId="39" fillId="34" borderId="19" xfId="0" applyFont="1" applyFill="1" applyBorder="1" applyAlignment="1">
      <alignment horizontal="center" vertical="center" wrapText="1"/>
    </xf>
    <xf numFmtId="0" fontId="39" fillId="34" borderId="19" xfId="0" applyFont="1" applyFill="1" applyBorder="1" applyAlignment="1">
      <alignment horizontal="left" vertical="center" wrapText="1"/>
    </xf>
    <xf numFmtId="4" fontId="19" fillId="34" borderId="19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4" fontId="18" fillId="0" borderId="19" xfId="0" applyNumberFormat="1" applyFont="1" applyBorder="1" applyAlignment="1">
      <alignment horizontal="center" vertical="center" wrapText="1"/>
    </xf>
    <xf numFmtId="4" fontId="41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14" fontId="20" fillId="0" borderId="0" xfId="0" applyNumberFormat="1" applyFont="1" applyAlignment="1">
      <alignment vertical="center"/>
    </xf>
    <xf numFmtId="0" fontId="32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3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top" wrapText="1"/>
    </xf>
    <xf numFmtId="0" fontId="30" fillId="0" borderId="11" xfId="0" applyFont="1" applyFill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center" wrapText="1"/>
    </xf>
    <xf numFmtId="0" fontId="30" fillId="33" borderId="18" xfId="0" applyFont="1" applyFill="1" applyBorder="1" applyAlignment="1">
      <alignment horizontal="center" vertical="center" wrapText="1"/>
    </xf>
    <xf numFmtId="0" fontId="30" fillId="33" borderId="0" xfId="0" applyFont="1" applyFill="1" applyAlignment="1">
      <alignment horizontal="left" vertical="top" wrapText="1"/>
    </xf>
    <xf numFmtId="0" fontId="33" fillId="33" borderId="0" xfId="0" applyFont="1" applyFill="1" applyAlignment="1">
      <alignment wrapText="1"/>
    </xf>
    <xf numFmtId="0" fontId="33" fillId="33" borderId="0" xfId="0" applyFont="1" applyFill="1" applyAlignment="1">
      <alignment vertical="center" wrapText="1"/>
    </xf>
    <xf numFmtId="0" fontId="34" fillId="33" borderId="0" xfId="0" applyFont="1" applyFill="1" applyAlignment="1">
      <alignment horizontal="center" vertical="center" wrapText="1"/>
    </xf>
    <xf numFmtId="0" fontId="30" fillId="33" borderId="17" xfId="0" applyFont="1" applyFill="1" applyBorder="1" applyAlignment="1">
      <alignment horizontal="center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2" xfId="0" applyFont="1" applyFill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center" vertical="center" wrapText="1"/>
    </xf>
    <xf numFmtId="0" fontId="30" fillId="33" borderId="0" xfId="0" applyFont="1" applyFill="1" applyAlignment="1">
      <alignment horizontal="center" vertical="center" wrapText="1"/>
    </xf>
    <xf numFmtId="0" fontId="37" fillId="0" borderId="17" xfId="0" applyFont="1" applyBorder="1" applyAlignment="1">
      <alignment horizontal="right" vertical="center" wrapText="1"/>
    </xf>
    <xf numFmtId="0" fontId="34" fillId="33" borderId="20" xfId="0" applyFont="1" applyFill="1" applyBorder="1" applyAlignment="1">
      <alignment horizontal="center" vertical="center" wrapText="1"/>
    </xf>
    <xf numFmtId="0" fontId="34" fillId="33" borderId="21" xfId="0" applyFont="1" applyFill="1" applyBorder="1" applyAlignment="1">
      <alignment horizontal="center" vertical="center" wrapText="1"/>
    </xf>
    <xf numFmtId="0" fontId="34" fillId="33" borderId="22" xfId="0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32" fillId="33" borderId="17" xfId="0" applyFont="1" applyFill="1" applyBorder="1" applyAlignment="1">
      <alignment horizontal="left" vertical="center" wrapText="1"/>
    </xf>
    <xf numFmtId="0" fontId="32" fillId="33" borderId="17" xfId="0" applyFont="1" applyFill="1" applyBorder="1" applyAlignment="1">
      <alignment horizontal="center" vertical="center" wrapText="1"/>
    </xf>
    <xf numFmtId="0" fontId="30" fillId="33" borderId="0" xfId="0" applyFont="1" applyFill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39" fillId="0" borderId="23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4"/>
  <sheetViews>
    <sheetView showGridLines="0" tabSelected="1" zoomScaleNormal="100" zoomScaleSheetLayoutView="100" workbookViewId="0">
      <selection activeCell="H31" sqref="H31"/>
    </sheetView>
  </sheetViews>
  <sheetFormatPr defaultRowHeight="12.75"/>
  <cols>
    <col min="1" max="1" width="3.140625" style="1" customWidth="1"/>
    <col min="2" max="2" width="8" style="1" customWidth="1"/>
    <col min="3" max="3" width="1.5703125" style="1" hidden="1" customWidth="1"/>
    <col min="4" max="4" width="30.140625" style="1" customWidth="1"/>
    <col min="5" max="5" width="18.28515625" style="1" customWidth="1"/>
    <col min="6" max="6" width="9.140625" style="1" hidden="1" customWidth="1"/>
    <col min="7" max="7" width="11.7109375" style="1" customWidth="1"/>
    <col min="8" max="8" width="13.140625" style="1" customWidth="1"/>
    <col min="9" max="9" width="14.7109375" style="1" customWidth="1"/>
    <col min="10" max="10" width="15.85546875" style="1" customWidth="1"/>
    <col min="11" max="16384" width="9.140625" style="1"/>
  </cols>
  <sheetData>
    <row r="1" spans="2:10" ht="30" customHeight="1">
      <c r="B1" s="131" t="s">
        <v>0</v>
      </c>
      <c r="C1" s="131"/>
      <c r="D1" s="131"/>
      <c r="E1" s="131"/>
      <c r="F1" s="131"/>
      <c r="G1" s="131"/>
      <c r="H1" s="131"/>
      <c r="I1" s="131"/>
      <c r="J1" s="131"/>
    </row>
    <row r="2" spans="2:10" ht="15.75" customHeight="1">
      <c r="E2" s="2"/>
      <c r="H2" s="3" t="s">
        <v>1</v>
      </c>
      <c r="I2" s="4"/>
      <c r="J2" s="4"/>
    </row>
    <row r="3" spans="2:10" ht="15.75" customHeight="1">
      <c r="H3" s="3" t="s">
        <v>2</v>
      </c>
      <c r="I3" s="4"/>
      <c r="J3" s="4"/>
    </row>
    <row r="4" spans="2:10" ht="4.5" customHeight="1"/>
    <row r="5" spans="2:10" ht="15.75" customHeight="1">
      <c r="B5" s="132" t="s">
        <v>3</v>
      </c>
      <c r="C5" s="132"/>
      <c r="D5" s="132"/>
      <c r="E5" s="132"/>
      <c r="F5" s="132"/>
      <c r="G5" s="132"/>
      <c r="H5" s="132"/>
      <c r="I5" s="132"/>
      <c r="J5" s="132"/>
    </row>
    <row r="6" spans="2:10" ht="15.75" customHeight="1">
      <c r="B6" s="133" t="s">
        <v>4</v>
      </c>
      <c r="C6" s="133"/>
      <c r="D6" s="133"/>
      <c r="E6" s="133"/>
      <c r="F6" s="133"/>
      <c r="G6" s="133"/>
      <c r="H6" s="133"/>
      <c r="I6" s="133"/>
      <c r="J6" s="133"/>
    </row>
    <row r="7" spans="2:10" ht="15.75" customHeight="1">
      <c r="B7" s="134" t="s">
        <v>5</v>
      </c>
      <c r="C7" s="134"/>
      <c r="D7" s="134"/>
      <c r="E7" s="134"/>
      <c r="F7" s="134"/>
      <c r="G7" s="134"/>
      <c r="H7" s="134"/>
      <c r="I7" s="134"/>
      <c r="J7" s="134"/>
    </row>
    <row r="8" spans="2:10" ht="15" customHeight="1">
      <c r="B8" s="135" t="s">
        <v>6</v>
      </c>
      <c r="C8" s="135"/>
      <c r="D8" s="135"/>
      <c r="E8" s="135"/>
      <c r="F8" s="135"/>
      <c r="G8" s="135"/>
      <c r="H8" s="135"/>
      <c r="I8" s="135"/>
      <c r="J8" s="135"/>
    </row>
    <row r="9" spans="2:10" ht="15" customHeight="1">
      <c r="B9" s="130" t="s">
        <v>7</v>
      </c>
      <c r="C9" s="130"/>
      <c r="D9" s="130"/>
      <c r="E9" s="130"/>
      <c r="F9" s="130"/>
      <c r="G9" s="130"/>
      <c r="H9" s="130"/>
      <c r="I9" s="130"/>
      <c r="J9" s="130"/>
    </row>
    <row r="10" spans="2:10" ht="15" customHeight="1">
      <c r="B10" s="135" t="s">
        <v>8</v>
      </c>
      <c r="C10" s="135"/>
      <c r="D10" s="135"/>
      <c r="E10" s="135"/>
      <c r="F10" s="135"/>
      <c r="G10" s="135"/>
      <c r="H10" s="135"/>
      <c r="I10" s="135"/>
      <c r="J10" s="135"/>
    </row>
    <row r="11" spans="2:10" ht="15" customHeight="1">
      <c r="B11" s="139" t="s">
        <v>9</v>
      </c>
      <c r="C11" s="139"/>
      <c r="D11" s="139"/>
      <c r="E11" s="139"/>
      <c r="F11" s="139"/>
      <c r="G11" s="139"/>
      <c r="H11" s="139"/>
      <c r="I11" s="139"/>
      <c r="J11" s="139"/>
    </row>
    <row r="12" spans="2:10" ht="12" customHeight="1">
      <c r="B12" s="140"/>
      <c r="C12" s="140"/>
      <c r="D12" s="140"/>
      <c r="E12" s="140"/>
      <c r="F12" s="140"/>
      <c r="G12" s="140"/>
      <c r="H12" s="140"/>
      <c r="I12" s="140"/>
      <c r="J12" s="140"/>
    </row>
    <row r="13" spans="2:10" ht="15" customHeight="1">
      <c r="B13" s="141" t="s">
        <v>10</v>
      </c>
      <c r="C13" s="141"/>
      <c r="D13" s="141"/>
      <c r="E13" s="141"/>
      <c r="F13" s="141"/>
      <c r="G13" s="141"/>
      <c r="H13" s="141"/>
      <c r="I13" s="141"/>
      <c r="J13" s="141"/>
    </row>
    <row r="14" spans="2:10" ht="9.75" customHeight="1">
      <c r="B14" s="139"/>
      <c r="C14" s="139"/>
      <c r="D14" s="139"/>
      <c r="E14" s="139"/>
      <c r="F14" s="139"/>
      <c r="G14" s="139"/>
      <c r="H14" s="139"/>
      <c r="I14" s="139"/>
      <c r="J14" s="139"/>
    </row>
    <row r="15" spans="2:10" ht="15" customHeight="1">
      <c r="B15" s="141" t="s">
        <v>11</v>
      </c>
      <c r="C15" s="141"/>
      <c r="D15" s="141"/>
      <c r="E15" s="141"/>
      <c r="F15" s="141"/>
      <c r="G15" s="141"/>
      <c r="H15" s="141"/>
      <c r="I15" s="141"/>
      <c r="J15" s="141"/>
    </row>
    <row r="16" spans="2:10" ht="9.75" customHeight="1">
      <c r="B16" s="5"/>
      <c r="C16" s="6"/>
      <c r="D16" s="6"/>
      <c r="E16" s="6"/>
      <c r="F16" s="6"/>
      <c r="G16" s="6"/>
      <c r="H16" s="6"/>
      <c r="I16" s="6"/>
      <c r="J16" s="6"/>
    </row>
    <row r="17" spans="2:10" ht="15" customHeight="1">
      <c r="B17" s="142" t="s">
        <v>12</v>
      </c>
      <c r="C17" s="142"/>
      <c r="D17" s="142"/>
      <c r="E17" s="142"/>
      <c r="F17" s="142"/>
      <c r="G17" s="142"/>
      <c r="H17" s="142"/>
      <c r="I17" s="142"/>
      <c r="J17" s="142"/>
    </row>
    <row r="18" spans="2:10" ht="15" customHeight="1">
      <c r="B18" s="139" t="s">
        <v>13</v>
      </c>
      <c r="C18" s="139"/>
      <c r="D18" s="139"/>
      <c r="E18" s="139"/>
      <c r="F18" s="139"/>
      <c r="G18" s="139"/>
      <c r="H18" s="139"/>
      <c r="I18" s="139"/>
      <c r="J18" s="139"/>
    </row>
    <row r="19" spans="2:10" s="6" customFormat="1" ht="15" customHeight="1">
      <c r="B19" s="143" t="s">
        <v>110</v>
      </c>
      <c r="C19" s="143"/>
      <c r="D19" s="143"/>
      <c r="E19" s="143"/>
      <c r="F19" s="143"/>
      <c r="G19" s="143"/>
      <c r="H19" s="143"/>
      <c r="I19" s="143"/>
      <c r="J19" s="143"/>
    </row>
    <row r="20" spans="2:10" s="7" customFormat="1" ht="50.1" customHeight="1">
      <c r="B20" s="144" t="s">
        <v>14</v>
      </c>
      <c r="C20" s="145"/>
      <c r="D20" s="144" t="s">
        <v>15</v>
      </c>
      <c r="E20" s="146"/>
      <c r="F20" s="146"/>
      <c r="G20" s="145"/>
      <c r="H20" s="8" t="s">
        <v>16</v>
      </c>
      <c r="I20" s="8" t="s">
        <v>17</v>
      </c>
      <c r="J20" s="8" t="s">
        <v>18</v>
      </c>
    </row>
    <row r="21" spans="2:10" ht="15.75" customHeight="1">
      <c r="B21" s="9" t="s">
        <v>19</v>
      </c>
      <c r="C21" s="10" t="s">
        <v>20</v>
      </c>
      <c r="D21" s="136" t="s">
        <v>20</v>
      </c>
      <c r="E21" s="137"/>
      <c r="F21" s="137"/>
      <c r="G21" s="138"/>
      <c r="H21" s="11"/>
      <c r="I21" s="12">
        <f>SUM(I22,I27,I28)</f>
        <v>2213486.9900000002</v>
      </c>
      <c r="J21" s="12">
        <f>SUM(J22,J27,J28)</f>
        <v>1897199.7099999997</v>
      </c>
    </row>
    <row r="22" spans="2:10" ht="15.75" customHeight="1">
      <c r="B22" s="13" t="s">
        <v>21</v>
      </c>
      <c r="C22" s="14" t="s">
        <v>22</v>
      </c>
      <c r="D22" s="150" t="s">
        <v>22</v>
      </c>
      <c r="E22" s="151"/>
      <c r="F22" s="151"/>
      <c r="G22" s="152"/>
      <c r="H22" s="15"/>
      <c r="I22" s="16">
        <f>SUM(I23:I26)</f>
        <v>2152428.06</v>
      </c>
      <c r="J22" s="16">
        <f>SUM(J23:J26)</f>
        <v>1847672.7399999998</v>
      </c>
    </row>
    <row r="23" spans="2:10" ht="15.75" customHeight="1">
      <c r="B23" s="13" t="s">
        <v>23</v>
      </c>
      <c r="C23" s="14" t="s">
        <v>24</v>
      </c>
      <c r="D23" s="150" t="s">
        <v>24</v>
      </c>
      <c r="E23" s="151"/>
      <c r="F23" s="151"/>
      <c r="G23" s="152"/>
      <c r="H23" s="15"/>
      <c r="I23" s="17">
        <v>1456413.65</v>
      </c>
      <c r="J23" s="17">
        <v>1215010.45</v>
      </c>
    </row>
    <row r="24" spans="2:10" ht="15.75" customHeight="1">
      <c r="B24" s="13" t="s">
        <v>25</v>
      </c>
      <c r="C24" s="18" t="s">
        <v>26</v>
      </c>
      <c r="D24" s="147" t="s">
        <v>26</v>
      </c>
      <c r="E24" s="148"/>
      <c r="F24" s="148"/>
      <c r="G24" s="149"/>
      <c r="H24" s="15"/>
      <c r="I24" s="17">
        <v>637018.28</v>
      </c>
      <c r="J24" s="17">
        <v>593363.49</v>
      </c>
    </row>
    <row r="25" spans="2:10" ht="15.75" customHeight="1">
      <c r="B25" s="13" t="s">
        <v>27</v>
      </c>
      <c r="C25" s="14" t="s">
        <v>28</v>
      </c>
      <c r="D25" s="147" t="s">
        <v>28</v>
      </c>
      <c r="E25" s="148"/>
      <c r="F25" s="148"/>
      <c r="G25" s="149"/>
      <c r="H25" s="15"/>
      <c r="I25" s="17">
        <v>28456.57</v>
      </c>
      <c r="J25" s="17">
        <v>24237.65</v>
      </c>
    </row>
    <row r="26" spans="2:10" ht="15.75" customHeight="1">
      <c r="B26" s="13" t="s">
        <v>29</v>
      </c>
      <c r="C26" s="18" t="s">
        <v>30</v>
      </c>
      <c r="D26" s="147" t="s">
        <v>30</v>
      </c>
      <c r="E26" s="148"/>
      <c r="F26" s="148"/>
      <c r="G26" s="149"/>
      <c r="H26" s="15"/>
      <c r="I26" s="17">
        <v>30539.56</v>
      </c>
      <c r="J26" s="17">
        <v>15061.15</v>
      </c>
    </row>
    <row r="27" spans="2:10" ht="15.75" customHeight="1">
      <c r="B27" s="13" t="s">
        <v>31</v>
      </c>
      <c r="C27" s="14" t="s">
        <v>32</v>
      </c>
      <c r="D27" s="147" t="s">
        <v>32</v>
      </c>
      <c r="E27" s="148"/>
      <c r="F27" s="148"/>
      <c r="G27" s="149"/>
      <c r="H27" s="15"/>
      <c r="I27" s="16"/>
      <c r="J27" s="19"/>
    </row>
    <row r="28" spans="2:10" ht="15.75" customHeight="1">
      <c r="B28" s="13" t="s">
        <v>33</v>
      </c>
      <c r="C28" s="14" t="s">
        <v>34</v>
      </c>
      <c r="D28" s="147" t="s">
        <v>34</v>
      </c>
      <c r="E28" s="148"/>
      <c r="F28" s="148"/>
      <c r="G28" s="149"/>
      <c r="H28" s="15" t="s">
        <v>268</v>
      </c>
      <c r="I28" s="16">
        <f>SUM(I29)+SUM(I30)</f>
        <v>61058.93</v>
      </c>
      <c r="J28" s="16">
        <f>SUM(J29)+SUM(J30)</f>
        <v>49526.97</v>
      </c>
    </row>
    <row r="29" spans="2:10" ht="15.75" customHeight="1">
      <c r="B29" s="13" t="s">
        <v>35</v>
      </c>
      <c r="C29" s="18" t="s">
        <v>36</v>
      </c>
      <c r="D29" s="147" t="s">
        <v>36</v>
      </c>
      <c r="E29" s="148"/>
      <c r="F29" s="148"/>
      <c r="G29" s="149"/>
      <c r="H29" s="15"/>
      <c r="I29" s="17">
        <v>61058.93</v>
      </c>
      <c r="J29" s="17">
        <v>49526.97</v>
      </c>
    </row>
    <row r="30" spans="2:10" ht="15.75" customHeight="1">
      <c r="B30" s="13" t="s">
        <v>37</v>
      </c>
      <c r="C30" s="18" t="s">
        <v>38</v>
      </c>
      <c r="D30" s="147" t="s">
        <v>38</v>
      </c>
      <c r="E30" s="148"/>
      <c r="F30" s="148"/>
      <c r="G30" s="149"/>
      <c r="H30" s="15"/>
      <c r="I30" s="17" t="s">
        <v>39</v>
      </c>
      <c r="J30" s="17" t="s">
        <v>39</v>
      </c>
    </row>
    <row r="31" spans="2:10" ht="15.75" customHeight="1">
      <c r="B31" s="9" t="s">
        <v>40</v>
      </c>
      <c r="C31" s="10" t="s">
        <v>41</v>
      </c>
      <c r="D31" s="136" t="s">
        <v>41</v>
      </c>
      <c r="E31" s="137"/>
      <c r="F31" s="137"/>
      <c r="G31" s="138"/>
      <c r="H31" s="129" t="s">
        <v>269</v>
      </c>
      <c r="I31" s="12">
        <f>SUM(I32:I45)</f>
        <v>2210006.34</v>
      </c>
      <c r="J31" s="12">
        <f>SUM(J32:J45)</f>
        <v>1889548.2499999998</v>
      </c>
    </row>
    <row r="32" spans="2:10" ht="15.75" customHeight="1">
      <c r="B32" s="13" t="s">
        <v>21</v>
      </c>
      <c r="C32" s="14" t="s">
        <v>42</v>
      </c>
      <c r="D32" s="147" t="s">
        <v>43</v>
      </c>
      <c r="E32" s="148"/>
      <c r="F32" s="148"/>
      <c r="G32" s="149"/>
      <c r="H32" s="15"/>
      <c r="I32" s="17">
        <v>1827940.71</v>
      </c>
      <c r="J32" s="17">
        <v>1566074.8</v>
      </c>
    </row>
    <row r="33" spans="2:10" ht="15.75" customHeight="1">
      <c r="B33" s="13" t="s">
        <v>31</v>
      </c>
      <c r="C33" s="14" t="s">
        <v>44</v>
      </c>
      <c r="D33" s="147" t="s">
        <v>45</v>
      </c>
      <c r="E33" s="148"/>
      <c r="F33" s="148"/>
      <c r="G33" s="149"/>
      <c r="H33" s="15"/>
      <c r="I33" s="17">
        <v>68405.710000000006</v>
      </c>
      <c r="J33" s="17">
        <v>66748.820000000007</v>
      </c>
    </row>
    <row r="34" spans="2:10" ht="15.75" customHeight="1">
      <c r="B34" s="13" t="s">
        <v>33</v>
      </c>
      <c r="C34" s="14" t="s">
        <v>46</v>
      </c>
      <c r="D34" s="147" t="s">
        <v>47</v>
      </c>
      <c r="E34" s="148"/>
      <c r="F34" s="148"/>
      <c r="G34" s="149"/>
      <c r="H34" s="15"/>
      <c r="I34" s="17">
        <v>44586.7</v>
      </c>
      <c r="J34" s="17">
        <v>53562.74</v>
      </c>
    </row>
    <row r="35" spans="2:10" ht="15.75" customHeight="1">
      <c r="B35" s="13" t="s">
        <v>48</v>
      </c>
      <c r="C35" s="14" t="s">
        <v>49</v>
      </c>
      <c r="D35" s="150" t="s">
        <v>50</v>
      </c>
      <c r="E35" s="151"/>
      <c r="F35" s="151"/>
      <c r="G35" s="152"/>
      <c r="H35" s="15"/>
      <c r="I35" s="17">
        <v>572.15</v>
      </c>
      <c r="J35" s="17">
        <v>1502.53</v>
      </c>
    </row>
    <row r="36" spans="2:10" ht="15.75" customHeight="1">
      <c r="B36" s="13" t="s">
        <v>51</v>
      </c>
      <c r="C36" s="14" t="s">
        <v>52</v>
      </c>
      <c r="D36" s="150" t="s">
        <v>53</v>
      </c>
      <c r="E36" s="151"/>
      <c r="F36" s="151"/>
      <c r="G36" s="152"/>
      <c r="H36" s="15"/>
      <c r="I36" s="17">
        <v>22549.15</v>
      </c>
      <c r="J36" s="17">
        <v>19615.25</v>
      </c>
    </row>
    <row r="37" spans="2:10" ht="15.75" customHeight="1">
      <c r="B37" s="13" t="s">
        <v>54</v>
      </c>
      <c r="C37" s="14" t="s">
        <v>55</v>
      </c>
      <c r="D37" s="150" t="s">
        <v>56</v>
      </c>
      <c r="E37" s="151"/>
      <c r="F37" s="151"/>
      <c r="G37" s="152"/>
      <c r="H37" s="15"/>
      <c r="I37" s="17">
        <v>4351.7</v>
      </c>
      <c r="J37" s="17">
        <v>5043.13</v>
      </c>
    </row>
    <row r="38" spans="2:10" ht="15.75" customHeight="1">
      <c r="B38" s="13" t="s">
        <v>57</v>
      </c>
      <c r="C38" s="14" t="s">
        <v>58</v>
      </c>
      <c r="D38" s="150" t="s">
        <v>59</v>
      </c>
      <c r="E38" s="151"/>
      <c r="F38" s="151"/>
      <c r="G38" s="152"/>
      <c r="H38" s="15"/>
      <c r="I38" s="17">
        <v>18061.810000000001</v>
      </c>
      <c r="J38" s="17">
        <v>13528.95</v>
      </c>
    </row>
    <row r="39" spans="2:10" ht="15.75" customHeight="1">
      <c r="B39" s="13" t="s">
        <v>60</v>
      </c>
      <c r="C39" s="14" t="s">
        <v>61</v>
      </c>
      <c r="D39" s="147" t="s">
        <v>61</v>
      </c>
      <c r="E39" s="148"/>
      <c r="F39" s="148"/>
      <c r="G39" s="149"/>
      <c r="H39" s="15"/>
      <c r="I39" s="17">
        <v>178.22</v>
      </c>
      <c r="J39" s="17" t="s">
        <v>39</v>
      </c>
    </row>
    <row r="40" spans="2:10" ht="15.75" customHeight="1">
      <c r="B40" s="13" t="s">
        <v>62</v>
      </c>
      <c r="C40" s="14" t="s">
        <v>63</v>
      </c>
      <c r="D40" s="150" t="s">
        <v>63</v>
      </c>
      <c r="E40" s="151"/>
      <c r="F40" s="151"/>
      <c r="G40" s="152"/>
      <c r="H40" s="15"/>
      <c r="I40" s="17">
        <v>197740.4</v>
      </c>
      <c r="J40" s="17">
        <v>143654.89000000001</v>
      </c>
    </row>
    <row r="41" spans="2:10" ht="15.75" customHeight="1">
      <c r="B41" s="13" t="s">
        <v>64</v>
      </c>
      <c r="C41" s="14" t="s">
        <v>65</v>
      </c>
      <c r="D41" s="147" t="s">
        <v>66</v>
      </c>
      <c r="E41" s="148"/>
      <c r="F41" s="148"/>
      <c r="G41" s="149"/>
      <c r="H41" s="15"/>
      <c r="I41" s="17">
        <v>174</v>
      </c>
      <c r="J41" s="17" t="s">
        <v>39</v>
      </c>
    </row>
    <row r="42" spans="2:10" ht="15.75" customHeight="1">
      <c r="B42" s="13" t="s">
        <v>67</v>
      </c>
      <c r="C42" s="14" t="s">
        <v>68</v>
      </c>
      <c r="D42" s="147" t="s">
        <v>69</v>
      </c>
      <c r="E42" s="148"/>
      <c r="F42" s="148"/>
      <c r="G42" s="149"/>
      <c r="H42" s="15"/>
      <c r="I42" s="17">
        <v>0</v>
      </c>
      <c r="J42" s="17">
        <v>445.51</v>
      </c>
    </row>
    <row r="43" spans="2:10" ht="15.75" customHeight="1">
      <c r="B43" s="13" t="s">
        <v>70</v>
      </c>
      <c r="C43" s="14" t="s">
        <v>71</v>
      </c>
      <c r="D43" s="147" t="s">
        <v>72</v>
      </c>
      <c r="E43" s="148"/>
      <c r="F43" s="148"/>
      <c r="G43" s="149"/>
      <c r="H43" s="15"/>
      <c r="I43" s="17" t="s">
        <v>39</v>
      </c>
      <c r="J43" s="17" t="s">
        <v>39</v>
      </c>
    </row>
    <row r="44" spans="2:10" ht="15.75" customHeight="1">
      <c r="B44" s="13" t="s">
        <v>73</v>
      </c>
      <c r="C44" s="14" t="s">
        <v>74</v>
      </c>
      <c r="D44" s="147" t="s">
        <v>75</v>
      </c>
      <c r="E44" s="148"/>
      <c r="F44" s="148"/>
      <c r="G44" s="149"/>
      <c r="H44" s="15"/>
      <c r="I44" s="17">
        <v>24916</v>
      </c>
      <c r="J44" s="17">
        <v>19371.63</v>
      </c>
    </row>
    <row r="45" spans="2:10" ht="15.75" customHeight="1">
      <c r="B45" s="13" t="s">
        <v>76</v>
      </c>
      <c r="C45" s="14" t="s">
        <v>77</v>
      </c>
      <c r="D45" s="153" t="s">
        <v>78</v>
      </c>
      <c r="E45" s="154"/>
      <c r="F45" s="154"/>
      <c r="G45" s="155"/>
      <c r="H45" s="15"/>
      <c r="I45" s="17">
        <v>529.79</v>
      </c>
      <c r="J45" s="17" t="s">
        <v>39</v>
      </c>
    </row>
    <row r="46" spans="2:10" ht="15.75" customHeight="1">
      <c r="B46" s="10" t="s">
        <v>79</v>
      </c>
      <c r="C46" s="20" t="s">
        <v>80</v>
      </c>
      <c r="D46" s="156" t="s">
        <v>80</v>
      </c>
      <c r="E46" s="157"/>
      <c r="F46" s="157"/>
      <c r="G46" s="158"/>
      <c r="H46" s="11"/>
      <c r="I46" s="12">
        <f>I21-I31</f>
        <v>3480.6500000003725</v>
      </c>
      <c r="J46" s="12">
        <f>J21-J31</f>
        <v>7651.4599999999627</v>
      </c>
    </row>
    <row r="47" spans="2:10" ht="15.75" customHeight="1">
      <c r="B47" s="10" t="s">
        <v>81</v>
      </c>
      <c r="C47" s="10" t="s">
        <v>82</v>
      </c>
      <c r="D47" s="159" t="s">
        <v>82</v>
      </c>
      <c r="E47" s="160"/>
      <c r="F47" s="160"/>
      <c r="G47" s="161"/>
      <c r="H47" s="21"/>
      <c r="I47" s="12">
        <f>IF(TYPE(I48)=1,I48,0)+IF(TYPE(I49)=1,I49,0)-IF(TYPE(I50)=1,I50,0)</f>
        <v>0</v>
      </c>
      <c r="J47" s="12">
        <f>IF(TYPE(J48)=1,J48,0)+IF(TYPE(J49)=1,J49,0)-IF(TYPE(J50)=1,J50,0)</f>
        <v>0</v>
      </c>
    </row>
    <row r="48" spans="2:10" ht="15.75" customHeight="1">
      <c r="B48" s="18" t="s">
        <v>83</v>
      </c>
      <c r="C48" s="14" t="s">
        <v>84</v>
      </c>
      <c r="D48" s="153" t="s">
        <v>85</v>
      </c>
      <c r="E48" s="154"/>
      <c r="F48" s="154"/>
      <c r="G48" s="155"/>
      <c r="H48" s="22"/>
      <c r="I48" s="16"/>
      <c r="J48" s="17"/>
    </row>
    <row r="49" spans="2:10" ht="15.75" customHeight="1">
      <c r="B49" s="18" t="s">
        <v>31</v>
      </c>
      <c r="C49" s="14" t="s">
        <v>86</v>
      </c>
      <c r="D49" s="153" t="s">
        <v>86</v>
      </c>
      <c r="E49" s="154"/>
      <c r="F49" s="154"/>
      <c r="G49" s="155"/>
      <c r="H49" s="22"/>
      <c r="I49" s="17"/>
      <c r="J49" s="17"/>
    </row>
    <row r="50" spans="2:10" ht="15.75" customHeight="1">
      <c r="B50" s="18" t="s">
        <v>87</v>
      </c>
      <c r="C50" s="14" t="s">
        <v>88</v>
      </c>
      <c r="D50" s="153" t="s">
        <v>89</v>
      </c>
      <c r="E50" s="154"/>
      <c r="F50" s="154"/>
      <c r="G50" s="155"/>
      <c r="H50" s="22"/>
      <c r="I50" s="17" t="s">
        <v>39</v>
      </c>
      <c r="J50" s="17" t="s">
        <v>39</v>
      </c>
    </row>
    <row r="51" spans="2:10" ht="15.75" customHeight="1">
      <c r="B51" s="10" t="s">
        <v>90</v>
      </c>
      <c r="C51" s="20" t="s">
        <v>91</v>
      </c>
      <c r="D51" s="156" t="s">
        <v>91</v>
      </c>
      <c r="E51" s="157"/>
      <c r="F51" s="157"/>
      <c r="G51" s="158"/>
      <c r="H51" s="21"/>
      <c r="I51" s="17" t="s">
        <v>39</v>
      </c>
      <c r="J51" s="17" t="s">
        <v>39</v>
      </c>
    </row>
    <row r="52" spans="2:10" ht="30" customHeight="1">
      <c r="B52" s="10" t="s">
        <v>92</v>
      </c>
      <c r="C52" s="20" t="s">
        <v>93</v>
      </c>
      <c r="D52" s="162" t="s">
        <v>93</v>
      </c>
      <c r="E52" s="163"/>
      <c r="F52" s="163"/>
      <c r="G52" s="164"/>
      <c r="H52" s="21"/>
      <c r="I52" s="17" t="s">
        <v>39</v>
      </c>
      <c r="J52" s="17" t="s">
        <v>39</v>
      </c>
    </row>
    <row r="53" spans="2:10" ht="15.75" customHeight="1">
      <c r="B53" s="10" t="s">
        <v>94</v>
      </c>
      <c r="C53" s="20" t="s">
        <v>95</v>
      </c>
      <c r="D53" s="156" t="s">
        <v>95</v>
      </c>
      <c r="E53" s="157"/>
      <c r="F53" s="157"/>
      <c r="G53" s="158"/>
      <c r="H53" s="21"/>
      <c r="I53" s="17" t="s">
        <v>39</v>
      </c>
      <c r="J53" s="17" t="s">
        <v>39</v>
      </c>
    </row>
    <row r="54" spans="2:10" ht="30" customHeight="1">
      <c r="B54" s="10" t="s">
        <v>96</v>
      </c>
      <c r="C54" s="10" t="s">
        <v>97</v>
      </c>
      <c r="D54" s="136" t="s">
        <v>97</v>
      </c>
      <c r="E54" s="137"/>
      <c r="F54" s="137"/>
      <c r="G54" s="138"/>
      <c r="H54" s="21"/>
      <c r="I54" s="12">
        <f>SUM(I46,I47,I51,I52,I53)</f>
        <v>3480.6500000003725</v>
      </c>
      <c r="J54" s="12">
        <f>SUM(J46,J47,J51,J52,J53)</f>
        <v>7651.4599999999627</v>
      </c>
    </row>
    <row r="55" spans="2:10" ht="15.75" customHeight="1">
      <c r="B55" s="10" t="s">
        <v>21</v>
      </c>
      <c r="C55" s="10" t="s">
        <v>98</v>
      </c>
      <c r="D55" s="159" t="s">
        <v>98</v>
      </c>
      <c r="E55" s="160"/>
      <c r="F55" s="160"/>
      <c r="G55" s="161"/>
      <c r="H55" s="21"/>
      <c r="I55" s="17" t="s">
        <v>39</v>
      </c>
      <c r="J55" s="17" t="s">
        <v>39</v>
      </c>
    </row>
    <row r="56" spans="2:10" ht="15.75" customHeight="1">
      <c r="B56" s="10" t="s">
        <v>99</v>
      </c>
      <c r="C56" s="20" t="s">
        <v>100</v>
      </c>
      <c r="D56" s="156" t="s">
        <v>100</v>
      </c>
      <c r="E56" s="157"/>
      <c r="F56" s="157"/>
      <c r="G56" s="158"/>
      <c r="H56" s="21"/>
      <c r="I56" s="12">
        <f>SUM(I54,I55)</f>
        <v>3480.6500000003725</v>
      </c>
      <c r="J56" s="12">
        <f>SUM(J54,J55)</f>
        <v>7651.4599999999627</v>
      </c>
    </row>
    <row r="57" spans="2:10" ht="15.75" customHeight="1">
      <c r="B57" s="18" t="s">
        <v>21</v>
      </c>
      <c r="C57" s="14" t="s">
        <v>101</v>
      </c>
      <c r="D57" s="153" t="s">
        <v>101</v>
      </c>
      <c r="E57" s="154"/>
      <c r="F57" s="154"/>
      <c r="G57" s="155"/>
      <c r="H57" s="22"/>
      <c r="I57" s="16"/>
      <c r="J57" s="16"/>
    </row>
    <row r="58" spans="2:10" ht="15.75" customHeight="1">
      <c r="B58" s="18" t="s">
        <v>31</v>
      </c>
      <c r="C58" s="14" t="s">
        <v>102</v>
      </c>
      <c r="D58" s="153" t="s">
        <v>102</v>
      </c>
      <c r="E58" s="154"/>
      <c r="F58" s="154"/>
      <c r="G58" s="155"/>
      <c r="H58" s="22"/>
      <c r="I58" s="16"/>
      <c r="J58" s="16"/>
    </row>
    <row r="59" spans="2:10">
      <c r="B59" s="23"/>
      <c r="C59" s="23"/>
      <c r="D59" s="23"/>
      <c r="E59" s="23"/>
      <c r="H59" s="24"/>
      <c r="I59" s="24"/>
      <c r="J59" s="24"/>
    </row>
    <row r="60" spans="2:10" ht="15.75" customHeight="1">
      <c r="B60" s="167" t="s">
        <v>111</v>
      </c>
      <c r="C60" s="167"/>
      <c r="D60" s="167"/>
      <c r="E60" s="167"/>
      <c r="F60" s="167"/>
      <c r="G60" s="167"/>
      <c r="H60" s="25"/>
      <c r="I60" s="168" t="s">
        <v>103</v>
      </c>
      <c r="J60" s="168"/>
    </row>
    <row r="61" spans="2:10" s="6" customFormat="1" ht="18.75" customHeight="1">
      <c r="B61" s="169" t="s">
        <v>104</v>
      </c>
      <c r="C61" s="169"/>
      <c r="D61" s="169"/>
      <c r="E61" s="169"/>
      <c r="F61" s="169"/>
      <c r="G61" s="169"/>
      <c r="H61" s="26" t="s">
        <v>105</v>
      </c>
      <c r="I61" s="170" t="s">
        <v>106</v>
      </c>
      <c r="J61" s="170"/>
    </row>
    <row r="62" spans="2:10" s="6" customFormat="1" ht="10.5" customHeight="1">
      <c r="B62" s="27"/>
      <c r="C62" s="27"/>
      <c r="D62" s="27"/>
      <c r="E62" s="27"/>
      <c r="F62" s="27"/>
      <c r="G62" s="27"/>
      <c r="H62" s="27"/>
      <c r="I62" s="28"/>
      <c r="J62" s="28"/>
    </row>
    <row r="63" spans="2:10" s="6" customFormat="1" ht="15" customHeight="1">
      <c r="B63" s="171" t="s">
        <v>112</v>
      </c>
      <c r="C63" s="171"/>
      <c r="D63" s="171"/>
      <c r="E63" s="171"/>
      <c r="F63" s="171"/>
      <c r="G63" s="171"/>
      <c r="H63" s="30"/>
      <c r="I63" s="168" t="s">
        <v>107</v>
      </c>
      <c r="J63" s="168"/>
    </row>
    <row r="64" spans="2:10" s="6" customFormat="1" ht="12" customHeight="1">
      <c r="B64" s="165" t="s">
        <v>108</v>
      </c>
      <c r="C64" s="165"/>
      <c r="D64" s="165"/>
      <c r="E64" s="165"/>
      <c r="F64" s="165"/>
      <c r="G64" s="165"/>
      <c r="H64" s="29" t="s">
        <v>109</v>
      </c>
      <c r="I64" s="166" t="s">
        <v>106</v>
      </c>
      <c r="J64" s="166"/>
    </row>
  </sheetData>
  <mergeCells count="63"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rintOptions horizontalCentered="1"/>
  <pageMargins left="1.1811023622047245" right="0.39370078740157483" top="0.59055118110236227" bottom="0.19685039370078741" header="0.31496062992125984" footer="0.31496062992125984"/>
  <pageSetup paperSize="9" scale="74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zoomScaleNormal="100" workbookViewId="0">
      <selection activeCell="D106" sqref="D106"/>
    </sheetView>
  </sheetViews>
  <sheetFormatPr defaultRowHeight="12.75"/>
  <cols>
    <col min="1" max="1" width="5.28515625" style="31" customWidth="1"/>
    <col min="2" max="2" width="3.140625" style="32" customWidth="1"/>
    <col min="3" max="3" width="2.7109375" style="32" customWidth="1"/>
    <col min="4" max="4" width="47.28515625" style="32" customWidth="1"/>
    <col min="5" max="5" width="7.7109375" style="32" customWidth="1"/>
    <col min="6" max="6" width="11.85546875" style="31" customWidth="1"/>
    <col min="7" max="7" width="11.5703125" style="31" customWidth="1"/>
    <col min="8" max="16384" width="9.140625" style="31"/>
  </cols>
  <sheetData>
    <row r="1" spans="1:7" ht="30" customHeight="1">
      <c r="A1" s="173" t="s">
        <v>0</v>
      </c>
      <c r="B1" s="173"/>
      <c r="C1" s="173"/>
      <c r="D1" s="173"/>
      <c r="E1" s="173"/>
      <c r="F1" s="173"/>
      <c r="G1" s="173"/>
    </row>
    <row r="2" spans="1:7">
      <c r="E2" s="174" t="s">
        <v>113</v>
      </c>
      <c r="F2" s="174"/>
      <c r="G2" s="174"/>
    </row>
    <row r="3" spans="1:7">
      <c r="E3" s="175" t="s">
        <v>2</v>
      </c>
      <c r="F3" s="175"/>
      <c r="G3" s="175"/>
    </row>
    <row r="5" spans="1:7">
      <c r="A5" s="176" t="s">
        <v>114</v>
      </c>
      <c r="B5" s="176"/>
      <c r="C5" s="176"/>
      <c r="D5" s="176"/>
      <c r="E5" s="176"/>
      <c r="F5" s="176"/>
      <c r="G5" s="176"/>
    </row>
    <row r="6" spans="1:7">
      <c r="A6" s="176"/>
      <c r="B6" s="176"/>
      <c r="C6" s="176"/>
      <c r="D6" s="176"/>
      <c r="E6" s="176"/>
      <c r="F6" s="176"/>
      <c r="G6" s="176"/>
    </row>
    <row r="7" spans="1:7">
      <c r="A7" s="177" t="s">
        <v>5</v>
      </c>
      <c r="B7" s="177"/>
      <c r="C7" s="177"/>
      <c r="D7" s="177"/>
      <c r="E7" s="177"/>
      <c r="F7" s="177"/>
      <c r="G7" s="177"/>
    </row>
    <row r="8" spans="1:7">
      <c r="A8" s="172" t="s">
        <v>115</v>
      </c>
      <c r="B8" s="172"/>
      <c r="C8" s="172"/>
      <c r="D8" s="172"/>
      <c r="E8" s="172"/>
      <c r="F8" s="172"/>
      <c r="G8" s="172"/>
    </row>
    <row r="9" spans="1:7" ht="12.75" customHeight="1">
      <c r="A9" s="177" t="s">
        <v>7</v>
      </c>
      <c r="B9" s="177"/>
      <c r="C9" s="177"/>
      <c r="D9" s="177"/>
      <c r="E9" s="177"/>
      <c r="F9" s="177"/>
      <c r="G9" s="177"/>
    </row>
    <row r="10" spans="1:7">
      <c r="A10" s="181" t="s">
        <v>116</v>
      </c>
      <c r="B10" s="181"/>
      <c r="C10" s="181"/>
      <c r="D10" s="181"/>
      <c r="E10" s="181"/>
      <c r="F10" s="181"/>
      <c r="G10" s="181"/>
    </row>
    <row r="11" spans="1:7">
      <c r="A11" s="182"/>
      <c r="B11" s="182"/>
      <c r="C11" s="182"/>
      <c r="D11" s="182"/>
      <c r="E11" s="182"/>
      <c r="F11" s="182"/>
      <c r="G11" s="182"/>
    </row>
    <row r="12" spans="1:7">
      <c r="A12" s="183"/>
      <c r="B12" s="183"/>
      <c r="C12" s="183"/>
      <c r="D12" s="183"/>
      <c r="E12" s="183"/>
    </row>
    <row r="13" spans="1:7">
      <c r="A13" s="176" t="s">
        <v>117</v>
      </c>
      <c r="B13" s="176"/>
      <c r="C13" s="176"/>
      <c r="D13" s="176"/>
      <c r="E13" s="176"/>
      <c r="F13" s="176"/>
      <c r="G13" s="176"/>
    </row>
    <row r="14" spans="1:7">
      <c r="A14" s="176" t="s">
        <v>11</v>
      </c>
      <c r="B14" s="176"/>
      <c r="C14" s="176"/>
      <c r="D14" s="176"/>
      <c r="E14" s="176"/>
      <c r="F14" s="176"/>
      <c r="G14" s="176"/>
    </row>
    <row r="15" spans="1:7">
      <c r="A15" s="33"/>
      <c r="B15" s="34"/>
      <c r="C15" s="34"/>
      <c r="D15" s="34"/>
      <c r="E15" s="34"/>
      <c r="F15" s="35"/>
      <c r="G15" s="35"/>
    </row>
    <row r="16" spans="1:7">
      <c r="A16" s="184" t="s">
        <v>12</v>
      </c>
      <c r="B16" s="184"/>
      <c r="C16" s="184"/>
      <c r="D16" s="184"/>
      <c r="E16" s="184"/>
      <c r="F16" s="184"/>
      <c r="G16" s="184"/>
    </row>
    <row r="17" spans="1:7">
      <c r="A17" s="185" t="s">
        <v>13</v>
      </c>
      <c r="B17" s="185"/>
      <c r="C17" s="185"/>
      <c r="D17" s="185"/>
      <c r="E17" s="185"/>
      <c r="F17" s="185"/>
      <c r="G17" s="185"/>
    </row>
    <row r="18" spans="1:7" ht="12.75" customHeight="1">
      <c r="A18" s="33"/>
      <c r="B18" s="36"/>
      <c r="C18" s="36"/>
      <c r="D18" s="186" t="s">
        <v>110</v>
      </c>
      <c r="E18" s="186"/>
      <c r="F18" s="186"/>
      <c r="G18" s="186"/>
    </row>
    <row r="19" spans="1:7" ht="67.5" customHeight="1">
      <c r="A19" s="37" t="s">
        <v>14</v>
      </c>
      <c r="B19" s="187" t="s">
        <v>15</v>
      </c>
      <c r="C19" s="188"/>
      <c r="D19" s="189"/>
      <c r="E19" s="38" t="s">
        <v>118</v>
      </c>
      <c r="F19" s="39" t="s">
        <v>119</v>
      </c>
      <c r="G19" s="39" t="s">
        <v>120</v>
      </c>
    </row>
    <row r="20" spans="1:7" s="32" customFormat="1" ht="12.75" customHeight="1">
      <c r="A20" s="39" t="s">
        <v>19</v>
      </c>
      <c r="B20" s="40" t="s">
        <v>121</v>
      </c>
      <c r="C20" s="41"/>
      <c r="D20" s="42"/>
      <c r="E20" s="43"/>
      <c r="F20" s="44">
        <f>SUM(F21,F27,F37,F38,F39)</f>
        <v>1263261.2700000003</v>
      </c>
      <c r="G20" s="44">
        <f>SUM(G21,G27,G37,G38,G39)</f>
        <v>1297097.4600000002</v>
      </c>
    </row>
    <row r="21" spans="1:7" s="32" customFormat="1" ht="12.75" customHeight="1">
      <c r="A21" s="45" t="s">
        <v>21</v>
      </c>
      <c r="B21" s="46" t="s">
        <v>122</v>
      </c>
      <c r="C21" s="47"/>
      <c r="D21" s="48"/>
      <c r="E21" s="43"/>
      <c r="F21" s="49">
        <f>SUM(F22:F26)</f>
        <v>0</v>
      </c>
      <c r="G21" s="49">
        <f>SUM(G22:G26)</f>
        <v>0</v>
      </c>
    </row>
    <row r="22" spans="1:7" s="32" customFormat="1" ht="12.75" customHeight="1">
      <c r="A22" s="43" t="s">
        <v>123</v>
      </c>
      <c r="B22" s="50"/>
      <c r="C22" s="51" t="s">
        <v>124</v>
      </c>
      <c r="D22" s="52"/>
      <c r="E22" s="53"/>
      <c r="F22" s="49" t="s">
        <v>39</v>
      </c>
      <c r="G22" s="49" t="s">
        <v>39</v>
      </c>
    </row>
    <row r="23" spans="1:7" s="32" customFormat="1" ht="12.75" customHeight="1">
      <c r="A23" s="43" t="s">
        <v>125</v>
      </c>
      <c r="B23" s="50"/>
      <c r="C23" s="51" t="s">
        <v>126</v>
      </c>
      <c r="D23" s="54"/>
      <c r="E23" s="55"/>
      <c r="F23" s="49">
        <v>0</v>
      </c>
      <c r="G23" s="49">
        <v>0</v>
      </c>
    </row>
    <row r="24" spans="1:7" s="32" customFormat="1" ht="12.75" customHeight="1">
      <c r="A24" s="43" t="s">
        <v>127</v>
      </c>
      <c r="B24" s="50"/>
      <c r="C24" s="51" t="s">
        <v>128</v>
      </c>
      <c r="D24" s="54"/>
      <c r="E24" s="55"/>
      <c r="F24" s="49" t="s">
        <v>39</v>
      </c>
      <c r="G24" s="49" t="s">
        <v>39</v>
      </c>
    </row>
    <row r="25" spans="1:7" s="32" customFormat="1" ht="12.75" customHeight="1">
      <c r="A25" s="43" t="s">
        <v>129</v>
      </c>
      <c r="B25" s="50"/>
      <c r="C25" s="51" t="s">
        <v>130</v>
      </c>
      <c r="D25" s="54"/>
      <c r="E25" s="45"/>
      <c r="F25" s="49" t="s">
        <v>39</v>
      </c>
      <c r="G25" s="49" t="s">
        <v>39</v>
      </c>
    </row>
    <row r="26" spans="1:7" s="32" customFormat="1" ht="12.75" customHeight="1">
      <c r="A26" s="56" t="s">
        <v>131</v>
      </c>
      <c r="B26" s="50"/>
      <c r="C26" s="57" t="s">
        <v>132</v>
      </c>
      <c r="D26" s="52"/>
      <c r="E26" s="45"/>
      <c r="F26" s="49" t="s">
        <v>39</v>
      </c>
      <c r="G26" s="49" t="s">
        <v>39</v>
      </c>
    </row>
    <row r="27" spans="1:7" s="32" customFormat="1" ht="12.75" customHeight="1">
      <c r="A27" s="58" t="s">
        <v>31</v>
      </c>
      <c r="B27" s="59" t="s">
        <v>133</v>
      </c>
      <c r="C27" s="60"/>
      <c r="D27" s="61"/>
      <c r="E27" s="45" t="s">
        <v>270</v>
      </c>
      <c r="F27" s="49">
        <f>SUM(F28:F36)</f>
        <v>1263261.2700000003</v>
      </c>
      <c r="G27" s="49">
        <f>SUM(G28:G36)</f>
        <v>1297097.4600000002</v>
      </c>
    </row>
    <row r="28" spans="1:7" s="32" customFormat="1" ht="12.75" customHeight="1">
      <c r="A28" s="43" t="s">
        <v>134</v>
      </c>
      <c r="B28" s="50"/>
      <c r="C28" s="51" t="s">
        <v>135</v>
      </c>
      <c r="D28" s="54"/>
      <c r="E28" s="55"/>
      <c r="F28" s="49" t="s">
        <v>39</v>
      </c>
      <c r="G28" s="49" t="s">
        <v>39</v>
      </c>
    </row>
    <row r="29" spans="1:7" s="32" customFormat="1" ht="12.75" customHeight="1">
      <c r="A29" s="43" t="s">
        <v>136</v>
      </c>
      <c r="B29" s="50"/>
      <c r="C29" s="51" t="s">
        <v>137</v>
      </c>
      <c r="D29" s="54"/>
      <c r="E29" s="55"/>
      <c r="F29" s="49">
        <v>1063405.31</v>
      </c>
      <c r="G29" s="49">
        <v>1090594.6599999999</v>
      </c>
    </row>
    <row r="30" spans="1:7" s="32" customFormat="1" ht="12.75" customHeight="1">
      <c r="A30" s="43" t="s">
        <v>138</v>
      </c>
      <c r="B30" s="50"/>
      <c r="C30" s="51" t="s">
        <v>139</v>
      </c>
      <c r="D30" s="54"/>
      <c r="E30" s="55"/>
      <c r="F30" s="49" t="s">
        <v>39</v>
      </c>
      <c r="G30" s="49" t="s">
        <v>39</v>
      </c>
    </row>
    <row r="31" spans="1:7" s="32" customFormat="1" ht="12.75" customHeight="1">
      <c r="A31" s="43" t="s">
        <v>140</v>
      </c>
      <c r="B31" s="50"/>
      <c r="C31" s="51" t="s">
        <v>141</v>
      </c>
      <c r="D31" s="54"/>
      <c r="E31" s="55"/>
      <c r="F31" s="49">
        <v>37334.69</v>
      </c>
      <c r="G31" s="49">
        <v>43718.49</v>
      </c>
    </row>
    <row r="32" spans="1:7" s="32" customFormat="1" ht="12.75" customHeight="1">
      <c r="A32" s="43" t="s">
        <v>142</v>
      </c>
      <c r="B32" s="50"/>
      <c r="C32" s="51" t="s">
        <v>143</v>
      </c>
      <c r="D32" s="54"/>
      <c r="E32" s="55"/>
      <c r="F32" s="49">
        <v>25624.35</v>
      </c>
      <c r="G32" s="49">
        <v>19065.310000000001</v>
      </c>
    </row>
    <row r="33" spans="1:7" s="32" customFormat="1" ht="12.75" customHeight="1">
      <c r="A33" s="43" t="s">
        <v>144</v>
      </c>
      <c r="B33" s="50"/>
      <c r="C33" s="51" t="s">
        <v>145</v>
      </c>
      <c r="D33" s="54"/>
      <c r="E33" s="55"/>
      <c r="F33" s="49">
        <v>6216.82</v>
      </c>
      <c r="G33" s="49">
        <v>11303.35</v>
      </c>
    </row>
    <row r="34" spans="1:7" s="32" customFormat="1" ht="12.75" customHeight="1">
      <c r="A34" s="43" t="s">
        <v>146</v>
      </c>
      <c r="B34" s="50"/>
      <c r="C34" s="51" t="s">
        <v>147</v>
      </c>
      <c r="D34" s="54"/>
      <c r="E34" s="55"/>
      <c r="F34" s="49">
        <v>110677.35</v>
      </c>
      <c r="G34" s="49">
        <v>101614.86</v>
      </c>
    </row>
    <row r="35" spans="1:7" s="32" customFormat="1" ht="12.75" customHeight="1">
      <c r="A35" s="43" t="s">
        <v>148</v>
      </c>
      <c r="B35" s="62"/>
      <c r="C35" s="63" t="s">
        <v>149</v>
      </c>
      <c r="D35" s="64"/>
      <c r="E35" s="55"/>
      <c r="F35" s="49" t="s">
        <v>39</v>
      </c>
      <c r="G35" s="49" t="s">
        <v>39</v>
      </c>
    </row>
    <row r="36" spans="1:7" s="32" customFormat="1" ht="12.75" customHeight="1">
      <c r="A36" s="43" t="s">
        <v>150</v>
      </c>
      <c r="B36" s="50"/>
      <c r="C36" s="51" t="s">
        <v>151</v>
      </c>
      <c r="D36" s="54"/>
      <c r="E36" s="45"/>
      <c r="F36" s="49">
        <v>20002.75</v>
      </c>
      <c r="G36" s="49">
        <v>30800.79</v>
      </c>
    </row>
    <row r="37" spans="1:7" s="32" customFormat="1" ht="12.75" customHeight="1">
      <c r="A37" s="45" t="s">
        <v>33</v>
      </c>
      <c r="B37" s="65" t="s">
        <v>152</v>
      </c>
      <c r="C37" s="65"/>
      <c r="D37" s="66"/>
      <c r="E37" s="45"/>
      <c r="F37" s="49" t="s">
        <v>39</v>
      </c>
      <c r="G37" s="49" t="s">
        <v>39</v>
      </c>
    </row>
    <row r="38" spans="1:7" s="32" customFormat="1" ht="12.75" customHeight="1">
      <c r="A38" s="45" t="s">
        <v>48</v>
      </c>
      <c r="B38" s="65" t="s">
        <v>153</v>
      </c>
      <c r="C38" s="65"/>
      <c r="D38" s="66"/>
      <c r="E38" s="55"/>
      <c r="F38" s="49" t="s">
        <v>39</v>
      </c>
      <c r="G38" s="49" t="s">
        <v>39</v>
      </c>
    </row>
    <row r="39" spans="1:7" s="32" customFormat="1" ht="12.75" customHeight="1">
      <c r="A39" s="45" t="s">
        <v>51</v>
      </c>
      <c r="B39" s="65" t="s">
        <v>154</v>
      </c>
      <c r="C39" s="50"/>
      <c r="D39" s="67"/>
      <c r="E39" s="55"/>
      <c r="F39" s="49" t="s">
        <v>39</v>
      </c>
      <c r="G39" s="49" t="s">
        <v>39</v>
      </c>
    </row>
    <row r="40" spans="1:7" s="32" customFormat="1" ht="12.75" customHeight="1">
      <c r="A40" s="39" t="s">
        <v>40</v>
      </c>
      <c r="B40" s="40" t="s">
        <v>155</v>
      </c>
      <c r="C40" s="41"/>
      <c r="D40" s="42"/>
      <c r="E40" s="55"/>
      <c r="F40" s="49" t="s">
        <v>39</v>
      </c>
      <c r="G40" s="49" t="s">
        <v>39</v>
      </c>
    </row>
    <row r="41" spans="1:7" s="32" customFormat="1" ht="12.75" customHeight="1">
      <c r="A41" s="37" t="s">
        <v>79</v>
      </c>
      <c r="B41" s="68" t="s">
        <v>156</v>
      </c>
      <c r="C41" s="69"/>
      <c r="D41" s="70"/>
      <c r="E41" s="45"/>
      <c r="F41" s="44">
        <f>SUM(F42,F48,F49,F56,F57)</f>
        <v>351592.87</v>
      </c>
      <c r="G41" s="44">
        <f>SUM(G42,G48,G49,G56,G57)</f>
        <v>150928.85</v>
      </c>
    </row>
    <row r="42" spans="1:7" s="32" customFormat="1" ht="12.75" customHeight="1">
      <c r="A42" s="71" t="s">
        <v>21</v>
      </c>
      <c r="B42" s="72" t="s">
        <v>157</v>
      </c>
      <c r="C42" s="73"/>
      <c r="D42" s="74"/>
      <c r="E42" s="45" t="s">
        <v>271</v>
      </c>
      <c r="F42" s="49">
        <f>SUM(F43:F47)</f>
        <v>9629.6299999999992</v>
      </c>
      <c r="G42" s="49">
        <f>SUM(G43:G47)</f>
        <v>1514.69</v>
      </c>
    </row>
    <row r="43" spans="1:7" s="32" customFormat="1" ht="12.75" customHeight="1">
      <c r="A43" s="75" t="s">
        <v>123</v>
      </c>
      <c r="B43" s="62"/>
      <c r="C43" s="63" t="s">
        <v>158</v>
      </c>
      <c r="D43" s="64"/>
      <c r="E43" s="55"/>
      <c r="F43" s="49" t="s">
        <v>39</v>
      </c>
      <c r="G43" s="49" t="s">
        <v>39</v>
      </c>
    </row>
    <row r="44" spans="1:7" s="32" customFormat="1" ht="12.75" customHeight="1">
      <c r="A44" s="75" t="s">
        <v>125</v>
      </c>
      <c r="B44" s="62"/>
      <c r="C44" s="63" t="s">
        <v>159</v>
      </c>
      <c r="D44" s="64"/>
      <c r="E44" s="55"/>
      <c r="F44" s="49">
        <v>9629.6299999999992</v>
      </c>
      <c r="G44" s="49">
        <v>1514.69</v>
      </c>
    </row>
    <row r="45" spans="1:7" s="32" customFormat="1">
      <c r="A45" s="75" t="s">
        <v>127</v>
      </c>
      <c r="B45" s="62"/>
      <c r="C45" s="63" t="s">
        <v>160</v>
      </c>
      <c r="D45" s="64"/>
      <c r="E45" s="55"/>
      <c r="F45" s="49" t="s">
        <v>39</v>
      </c>
      <c r="G45" s="49" t="s">
        <v>39</v>
      </c>
    </row>
    <row r="46" spans="1:7" s="32" customFormat="1">
      <c r="A46" s="75" t="s">
        <v>129</v>
      </c>
      <c r="B46" s="62"/>
      <c r="C46" s="63" t="s">
        <v>161</v>
      </c>
      <c r="D46" s="64"/>
      <c r="E46" s="55"/>
      <c r="F46" s="49">
        <v>0</v>
      </c>
      <c r="G46" s="49">
        <v>0</v>
      </c>
    </row>
    <row r="47" spans="1:7" s="32" customFormat="1" ht="12.75" customHeight="1">
      <c r="A47" s="75" t="s">
        <v>131</v>
      </c>
      <c r="B47" s="69"/>
      <c r="C47" s="190" t="s">
        <v>162</v>
      </c>
      <c r="D47" s="191"/>
      <c r="E47" s="55"/>
      <c r="F47" s="49" t="s">
        <v>39</v>
      </c>
      <c r="G47" s="49" t="s">
        <v>39</v>
      </c>
    </row>
    <row r="48" spans="1:7" s="32" customFormat="1" ht="12.75" customHeight="1">
      <c r="A48" s="71" t="s">
        <v>31</v>
      </c>
      <c r="B48" s="76" t="s">
        <v>163</v>
      </c>
      <c r="C48" s="77"/>
      <c r="D48" s="78"/>
      <c r="E48" s="45" t="s">
        <v>272</v>
      </c>
      <c r="F48" s="49">
        <v>5273.76</v>
      </c>
      <c r="G48" s="49">
        <v>3268.3</v>
      </c>
    </row>
    <row r="49" spans="1:7" s="32" customFormat="1" ht="12.75" customHeight="1">
      <c r="A49" s="71" t="s">
        <v>33</v>
      </c>
      <c r="B49" s="72" t="s">
        <v>164</v>
      </c>
      <c r="C49" s="73"/>
      <c r="D49" s="74"/>
      <c r="E49" s="45" t="s">
        <v>273</v>
      </c>
      <c r="F49" s="49">
        <f>SUM(F50:F55)</f>
        <v>323255.27999999997</v>
      </c>
      <c r="G49" s="49">
        <f>SUM(G50:G55)</f>
        <v>121647.31</v>
      </c>
    </row>
    <row r="50" spans="1:7" s="32" customFormat="1" ht="12.75" customHeight="1">
      <c r="A50" s="75" t="s">
        <v>165</v>
      </c>
      <c r="B50" s="73"/>
      <c r="C50" s="79" t="s">
        <v>166</v>
      </c>
      <c r="D50" s="80"/>
      <c r="E50" s="45"/>
      <c r="F50" s="49" t="s">
        <v>39</v>
      </c>
      <c r="G50" s="49" t="s">
        <v>39</v>
      </c>
    </row>
    <row r="51" spans="1:7" s="32" customFormat="1" ht="12.75" customHeight="1">
      <c r="A51" s="81" t="s">
        <v>167</v>
      </c>
      <c r="B51" s="62"/>
      <c r="C51" s="63" t="s">
        <v>168</v>
      </c>
      <c r="D51" s="82"/>
      <c r="E51" s="83"/>
      <c r="F51" s="49">
        <v>0</v>
      </c>
      <c r="G51" s="49">
        <v>0</v>
      </c>
    </row>
    <row r="52" spans="1:7" s="32" customFormat="1" ht="12.75" customHeight="1">
      <c r="A52" s="75" t="s">
        <v>169</v>
      </c>
      <c r="B52" s="62"/>
      <c r="C52" s="63" t="s">
        <v>170</v>
      </c>
      <c r="D52" s="64"/>
      <c r="E52" s="45"/>
      <c r="F52" s="49">
        <v>0</v>
      </c>
      <c r="G52" s="49">
        <v>0</v>
      </c>
    </row>
    <row r="53" spans="1:7" s="32" customFormat="1" ht="26.25" customHeight="1">
      <c r="A53" s="75" t="s">
        <v>171</v>
      </c>
      <c r="B53" s="62"/>
      <c r="C53" s="190" t="s">
        <v>172</v>
      </c>
      <c r="D53" s="191"/>
      <c r="E53" s="45"/>
      <c r="F53" s="49">
        <v>4039.17</v>
      </c>
      <c r="G53" s="49">
        <v>0</v>
      </c>
    </row>
    <row r="54" spans="1:7" s="32" customFormat="1" ht="12.75" customHeight="1">
      <c r="A54" s="75" t="s">
        <v>173</v>
      </c>
      <c r="B54" s="62"/>
      <c r="C54" s="63" t="s">
        <v>174</v>
      </c>
      <c r="D54" s="64"/>
      <c r="E54" s="45"/>
      <c r="F54" s="49">
        <v>319216.11</v>
      </c>
      <c r="G54" s="49">
        <v>121647.31</v>
      </c>
    </row>
    <row r="55" spans="1:7" s="32" customFormat="1" ht="12.75" customHeight="1">
      <c r="A55" s="75" t="s">
        <v>175</v>
      </c>
      <c r="B55" s="62"/>
      <c r="C55" s="63" t="s">
        <v>176</v>
      </c>
      <c r="D55" s="64"/>
      <c r="E55" s="45"/>
      <c r="F55" s="49">
        <v>0</v>
      </c>
      <c r="G55" s="49">
        <v>0</v>
      </c>
    </row>
    <row r="56" spans="1:7" s="32" customFormat="1" ht="12.75" customHeight="1">
      <c r="A56" s="71" t="s">
        <v>48</v>
      </c>
      <c r="B56" s="84" t="s">
        <v>177</v>
      </c>
      <c r="C56" s="84"/>
      <c r="D56" s="85"/>
      <c r="E56" s="45"/>
      <c r="F56" s="49" t="s">
        <v>39</v>
      </c>
      <c r="G56" s="49" t="s">
        <v>39</v>
      </c>
    </row>
    <row r="57" spans="1:7" s="32" customFormat="1" ht="12.75" customHeight="1">
      <c r="A57" s="71" t="s">
        <v>51</v>
      </c>
      <c r="B57" s="84" t="s">
        <v>178</v>
      </c>
      <c r="C57" s="84"/>
      <c r="D57" s="85"/>
      <c r="E57" s="45" t="s">
        <v>274</v>
      </c>
      <c r="F57" s="49">
        <v>13434.2</v>
      </c>
      <c r="G57" s="49">
        <v>24498.55</v>
      </c>
    </row>
    <row r="58" spans="1:7" s="32" customFormat="1" ht="12.75" customHeight="1">
      <c r="A58" s="45"/>
      <c r="B58" s="59" t="s">
        <v>179</v>
      </c>
      <c r="C58" s="60"/>
      <c r="D58" s="61"/>
      <c r="E58" s="45"/>
      <c r="F58" s="49">
        <f>SUM(F20,F40,F41)</f>
        <v>1614854.1400000001</v>
      </c>
      <c r="G58" s="49">
        <f>SUM(G20,G40,G41)</f>
        <v>1448026.3100000003</v>
      </c>
    </row>
    <row r="59" spans="1:7" s="32" customFormat="1" ht="12.75" customHeight="1">
      <c r="A59" s="39" t="s">
        <v>81</v>
      </c>
      <c r="B59" s="40" t="s">
        <v>180</v>
      </c>
      <c r="C59" s="40"/>
      <c r="D59" s="86"/>
      <c r="E59" s="45" t="s">
        <v>275</v>
      </c>
      <c r="F59" s="44">
        <f>SUM(F60:F63)</f>
        <v>1273485.8800000001</v>
      </c>
      <c r="G59" s="44">
        <f>SUM(G60:G63)</f>
        <v>1319623.19</v>
      </c>
    </row>
    <row r="60" spans="1:7" s="32" customFormat="1" ht="12.75" customHeight="1">
      <c r="A60" s="45" t="s">
        <v>21</v>
      </c>
      <c r="B60" s="65" t="s">
        <v>24</v>
      </c>
      <c r="C60" s="65"/>
      <c r="D60" s="66"/>
      <c r="E60" s="45"/>
      <c r="F60" s="49">
        <v>212030.46</v>
      </c>
      <c r="G60" s="49">
        <v>228555.74</v>
      </c>
    </row>
    <row r="61" spans="1:7" s="32" customFormat="1" ht="12.75" customHeight="1">
      <c r="A61" s="58" t="s">
        <v>31</v>
      </c>
      <c r="B61" s="59" t="s">
        <v>181</v>
      </c>
      <c r="C61" s="60"/>
      <c r="D61" s="61"/>
      <c r="E61" s="58"/>
      <c r="F61" s="49">
        <v>742673.91</v>
      </c>
      <c r="G61" s="49">
        <v>741566.74</v>
      </c>
    </row>
    <row r="62" spans="1:7" s="32" customFormat="1" ht="12.75" customHeight="1">
      <c r="A62" s="45" t="s">
        <v>33</v>
      </c>
      <c r="B62" s="178" t="s">
        <v>182</v>
      </c>
      <c r="C62" s="179"/>
      <c r="D62" s="180"/>
      <c r="E62" s="45"/>
      <c r="F62" s="49">
        <v>302022.43</v>
      </c>
      <c r="G62" s="49">
        <v>316146.82</v>
      </c>
    </row>
    <row r="63" spans="1:7" s="32" customFormat="1" ht="12.75" customHeight="1">
      <c r="A63" s="45" t="s">
        <v>183</v>
      </c>
      <c r="B63" s="65" t="s">
        <v>184</v>
      </c>
      <c r="C63" s="50"/>
      <c r="D63" s="67"/>
      <c r="E63" s="45"/>
      <c r="F63" s="49">
        <v>16759.080000000002</v>
      </c>
      <c r="G63" s="49">
        <v>33353.89</v>
      </c>
    </row>
    <row r="64" spans="1:7" s="32" customFormat="1" ht="12.75" customHeight="1">
      <c r="A64" s="39" t="s">
        <v>90</v>
      </c>
      <c r="B64" s="40" t="s">
        <v>185</v>
      </c>
      <c r="C64" s="41"/>
      <c r="D64" s="42"/>
      <c r="E64" s="45"/>
      <c r="F64" s="44">
        <f>SUM(F65,F69)</f>
        <v>336847.74000000005</v>
      </c>
      <c r="G64" s="44">
        <f>SUM(G65,G69)</f>
        <v>127363.25</v>
      </c>
    </row>
    <row r="65" spans="1:7" s="32" customFormat="1" ht="12.75" customHeight="1">
      <c r="A65" s="45" t="s">
        <v>21</v>
      </c>
      <c r="B65" s="46" t="s">
        <v>186</v>
      </c>
      <c r="C65" s="87"/>
      <c r="D65" s="88"/>
      <c r="E65" s="45" t="s">
        <v>276</v>
      </c>
      <c r="F65" s="49">
        <f>SUM(F66:F68)</f>
        <v>9400.82</v>
      </c>
      <c r="G65" s="49">
        <f>SUM(G66:G68)</f>
        <v>9400.82</v>
      </c>
    </row>
    <row r="66" spans="1:7" s="32" customFormat="1">
      <c r="A66" s="43" t="s">
        <v>123</v>
      </c>
      <c r="B66" s="89"/>
      <c r="C66" s="51" t="s">
        <v>187</v>
      </c>
      <c r="D66" s="90"/>
      <c r="E66" s="45"/>
      <c r="F66" s="49" t="s">
        <v>39</v>
      </c>
      <c r="G66" s="49" t="s">
        <v>39</v>
      </c>
    </row>
    <row r="67" spans="1:7" s="32" customFormat="1" ht="12.75" customHeight="1">
      <c r="A67" s="43" t="s">
        <v>125</v>
      </c>
      <c r="B67" s="50"/>
      <c r="C67" s="51" t="s">
        <v>188</v>
      </c>
      <c r="D67" s="54"/>
      <c r="E67" s="45"/>
      <c r="F67" s="49">
        <v>9400.82</v>
      </c>
      <c r="G67" s="49">
        <v>9400.82</v>
      </c>
    </row>
    <row r="68" spans="1:7" s="32" customFormat="1" ht="12.75" customHeight="1">
      <c r="A68" s="43" t="s">
        <v>189</v>
      </c>
      <c r="B68" s="50"/>
      <c r="C68" s="51" t="s">
        <v>190</v>
      </c>
      <c r="D68" s="54"/>
      <c r="E68" s="55"/>
      <c r="F68" s="49" t="s">
        <v>39</v>
      </c>
      <c r="G68" s="49" t="s">
        <v>39</v>
      </c>
    </row>
    <row r="69" spans="1:7" s="23" customFormat="1" ht="12.75" customHeight="1">
      <c r="A69" s="71" t="s">
        <v>31</v>
      </c>
      <c r="B69" s="91" t="s">
        <v>191</v>
      </c>
      <c r="C69" s="92"/>
      <c r="D69" s="93"/>
      <c r="E69" s="71" t="s">
        <v>277</v>
      </c>
      <c r="F69" s="49">
        <f>SUM(F70:F75,F78:F83)</f>
        <v>327446.92000000004</v>
      </c>
      <c r="G69" s="49">
        <f>SUM(G70:G75,G78:G83)</f>
        <v>117962.43</v>
      </c>
    </row>
    <row r="70" spans="1:7" s="32" customFormat="1" ht="12.75" customHeight="1">
      <c r="A70" s="43" t="s">
        <v>134</v>
      </c>
      <c r="B70" s="50"/>
      <c r="C70" s="51" t="s">
        <v>192</v>
      </c>
      <c r="D70" s="52"/>
      <c r="E70" s="45"/>
      <c r="F70" s="49" t="s">
        <v>39</v>
      </c>
      <c r="G70" s="49" t="s">
        <v>39</v>
      </c>
    </row>
    <row r="71" spans="1:7" s="32" customFormat="1" ht="12.75" customHeight="1">
      <c r="A71" s="43" t="s">
        <v>136</v>
      </c>
      <c r="B71" s="89"/>
      <c r="C71" s="51" t="s">
        <v>193</v>
      </c>
      <c r="D71" s="90"/>
      <c r="E71" s="45"/>
      <c r="F71" s="49" t="s">
        <v>39</v>
      </c>
      <c r="G71" s="49" t="s">
        <v>39</v>
      </c>
    </row>
    <row r="72" spans="1:7" s="32" customFormat="1">
      <c r="A72" s="43" t="s">
        <v>138</v>
      </c>
      <c r="B72" s="89"/>
      <c r="C72" s="51" t="s">
        <v>194</v>
      </c>
      <c r="D72" s="90"/>
      <c r="E72" s="45"/>
      <c r="F72" s="49" t="s">
        <v>39</v>
      </c>
      <c r="G72" s="49" t="s">
        <v>39</v>
      </c>
    </row>
    <row r="73" spans="1:7" s="32" customFormat="1">
      <c r="A73" s="94" t="s">
        <v>140</v>
      </c>
      <c r="B73" s="73"/>
      <c r="C73" s="95" t="s">
        <v>195</v>
      </c>
      <c r="D73" s="80"/>
      <c r="E73" s="45"/>
      <c r="F73" s="49" t="s">
        <v>39</v>
      </c>
      <c r="G73" s="49" t="s">
        <v>39</v>
      </c>
    </row>
    <row r="74" spans="1:7" s="32" customFormat="1">
      <c r="A74" s="45" t="s">
        <v>142</v>
      </c>
      <c r="B74" s="57"/>
      <c r="C74" s="57" t="s">
        <v>196</v>
      </c>
      <c r="D74" s="52"/>
      <c r="E74" s="96"/>
      <c r="F74" s="49" t="s">
        <v>39</v>
      </c>
      <c r="G74" s="49" t="s">
        <v>39</v>
      </c>
    </row>
    <row r="75" spans="1:7" s="32" customFormat="1" ht="12.75" customHeight="1">
      <c r="A75" s="97" t="s">
        <v>144</v>
      </c>
      <c r="B75" s="92"/>
      <c r="C75" s="98" t="s">
        <v>197</v>
      </c>
      <c r="D75" s="99"/>
      <c r="E75" s="45"/>
      <c r="F75" s="49">
        <f>SUM(F76,F77)</f>
        <v>0</v>
      </c>
      <c r="G75" s="49">
        <f>SUM(G76,G77)</f>
        <v>0</v>
      </c>
    </row>
    <row r="76" spans="1:7" s="32" customFormat="1" ht="12.75" customHeight="1">
      <c r="A76" s="75" t="s">
        <v>198</v>
      </c>
      <c r="B76" s="62"/>
      <c r="C76" s="82"/>
      <c r="D76" s="64" t="s">
        <v>199</v>
      </c>
      <c r="E76" s="45"/>
      <c r="F76" s="49">
        <v>0</v>
      </c>
      <c r="G76" s="49" t="s">
        <v>39</v>
      </c>
    </row>
    <row r="77" spans="1:7" s="32" customFormat="1" ht="12.75" customHeight="1">
      <c r="A77" s="75" t="s">
        <v>200</v>
      </c>
      <c r="B77" s="62"/>
      <c r="C77" s="82"/>
      <c r="D77" s="64" t="s">
        <v>201</v>
      </c>
      <c r="E77" s="55"/>
      <c r="F77" s="49" t="s">
        <v>39</v>
      </c>
      <c r="G77" s="49" t="s">
        <v>39</v>
      </c>
    </row>
    <row r="78" spans="1:7" s="32" customFormat="1" ht="12.75" customHeight="1">
      <c r="A78" s="75" t="s">
        <v>146</v>
      </c>
      <c r="B78" s="77"/>
      <c r="C78" s="100" t="s">
        <v>202</v>
      </c>
      <c r="D78" s="101"/>
      <c r="E78" s="55"/>
      <c r="F78" s="49">
        <v>0</v>
      </c>
      <c r="G78" s="49">
        <v>0</v>
      </c>
    </row>
    <row r="79" spans="1:7" s="32" customFormat="1" ht="12.75" customHeight="1">
      <c r="A79" s="75" t="s">
        <v>148</v>
      </c>
      <c r="B79" s="102"/>
      <c r="C79" s="63" t="s">
        <v>203</v>
      </c>
      <c r="D79" s="103"/>
      <c r="E79" s="45"/>
      <c r="F79" s="49" t="s">
        <v>39</v>
      </c>
      <c r="G79" s="49" t="s">
        <v>39</v>
      </c>
    </row>
    <row r="80" spans="1:7" s="32" customFormat="1" ht="12.75" customHeight="1">
      <c r="A80" s="75" t="s">
        <v>150</v>
      </c>
      <c r="B80" s="50"/>
      <c r="C80" s="51" t="s">
        <v>204</v>
      </c>
      <c r="D80" s="54"/>
      <c r="E80" s="45"/>
      <c r="F80" s="49">
        <v>19345.689999999999</v>
      </c>
      <c r="G80" s="49">
        <v>8415.0400000000009</v>
      </c>
    </row>
    <row r="81" spans="1:7" s="32" customFormat="1" ht="12.75" customHeight="1">
      <c r="A81" s="75" t="s">
        <v>205</v>
      </c>
      <c r="B81" s="50"/>
      <c r="C81" s="51" t="s">
        <v>206</v>
      </c>
      <c r="D81" s="54"/>
      <c r="E81" s="45"/>
      <c r="F81" s="49">
        <v>203960.7</v>
      </c>
      <c r="G81" s="49">
        <v>50.5</v>
      </c>
    </row>
    <row r="82" spans="1:7" s="32" customFormat="1" ht="12.75" customHeight="1">
      <c r="A82" s="43" t="s">
        <v>207</v>
      </c>
      <c r="B82" s="62"/>
      <c r="C82" s="63" t="s">
        <v>208</v>
      </c>
      <c r="D82" s="64"/>
      <c r="E82" s="45"/>
      <c r="F82" s="49">
        <v>104007.53</v>
      </c>
      <c r="G82" s="49">
        <v>109496.89</v>
      </c>
    </row>
    <row r="83" spans="1:7" s="32" customFormat="1" ht="12.75" customHeight="1">
      <c r="A83" s="43" t="s">
        <v>209</v>
      </c>
      <c r="B83" s="50"/>
      <c r="C83" s="51" t="s">
        <v>210</v>
      </c>
      <c r="D83" s="54"/>
      <c r="E83" s="55"/>
      <c r="F83" s="49">
        <v>133</v>
      </c>
      <c r="G83" s="49" t="s">
        <v>39</v>
      </c>
    </row>
    <row r="84" spans="1:7" s="32" customFormat="1" ht="12.75" customHeight="1">
      <c r="A84" s="39" t="s">
        <v>92</v>
      </c>
      <c r="B84" s="104" t="s">
        <v>211</v>
      </c>
      <c r="C84" s="105"/>
      <c r="D84" s="106"/>
      <c r="E84" s="55" t="s">
        <v>278</v>
      </c>
      <c r="F84" s="44">
        <f>SUM(F85,F86,F89,F90)</f>
        <v>4520.5199999999004</v>
      </c>
      <c r="G84" s="44">
        <f>SUM(G85,G86,G89,G90)</f>
        <v>1039.8700000000999</v>
      </c>
    </row>
    <row r="85" spans="1:7" s="32" customFormat="1" ht="12.75" customHeight="1">
      <c r="A85" s="45" t="s">
        <v>21</v>
      </c>
      <c r="B85" s="65" t="s">
        <v>212</v>
      </c>
      <c r="C85" s="50"/>
      <c r="D85" s="67"/>
      <c r="E85" s="55"/>
      <c r="F85" s="49" t="s">
        <v>39</v>
      </c>
      <c r="G85" s="49" t="s">
        <v>39</v>
      </c>
    </row>
    <row r="86" spans="1:7" s="32" customFormat="1" ht="12.75" customHeight="1">
      <c r="A86" s="45" t="s">
        <v>31</v>
      </c>
      <c r="B86" s="46" t="s">
        <v>213</v>
      </c>
      <c r="C86" s="87"/>
      <c r="D86" s="88"/>
      <c r="E86" s="45"/>
      <c r="F86" s="49">
        <f>SUM(F87,F88)</f>
        <v>0</v>
      </c>
      <c r="G86" s="49">
        <f>SUM(G87,G88)</f>
        <v>0</v>
      </c>
    </row>
    <row r="87" spans="1:7" s="32" customFormat="1" ht="12.75" customHeight="1">
      <c r="A87" s="43" t="s">
        <v>134</v>
      </c>
      <c r="B87" s="50"/>
      <c r="C87" s="51" t="s">
        <v>214</v>
      </c>
      <c r="D87" s="54"/>
      <c r="E87" s="45"/>
      <c r="F87" s="49" t="s">
        <v>39</v>
      </c>
      <c r="G87" s="49" t="s">
        <v>39</v>
      </c>
    </row>
    <row r="88" spans="1:7" s="32" customFormat="1" ht="12.75" customHeight="1">
      <c r="A88" s="43" t="s">
        <v>136</v>
      </c>
      <c r="B88" s="50"/>
      <c r="C88" s="51" t="s">
        <v>215</v>
      </c>
      <c r="D88" s="54"/>
      <c r="E88" s="45"/>
      <c r="F88" s="49" t="s">
        <v>39</v>
      </c>
      <c r="G88" s="49" t="s">
        <v>39</v>
      </c>
    </row>
    <row r="89" spans="1:7" s="32" customFormat="1" ht="12.75" customHeight="1">
      <c r="A89" s="71" t="s">
        <v>33</v>
      </c>
      <c r="B89" s="82" t="s">
        <v>216</v>
      </c>
      <c r="C89" s="82"/>
      <c r="D89" s="107"/>
      <c r="E89" s="45"/>
      <c r="F89" s="49" t="s">
        <v>39</v>
      </c>
      <c r="G89" s="49" t="s">
        <v>39</v>
      </c>
    </row>
    <row r="90" spans="1:7" s="32" customFormat="1" ht="12.75" customHeight="1">
      <c r="A90" s="58" t="s">
        <v>48</v>
      </c>
      <c r="B90" s="59" t="s">
        <v>217</v>
      </c>
      <c r="C90" s="60"/>
      <c r="D90" s="61"/>
      <c r="E90" s="45"/>
      <c r="F90" s="49">
        <f>SUM(F91:F92)</f>
        <v>4520.5199999999004</v>
      </c>
      <c r="G90" s="49">
        <f>SUM(G91:G92)</f>
        <v>1039.8700000000999</v>
      </c>
    </row>
    <row r="91" spans="1:7" s="32" customFormat="1" ht="12.75" customHeight="1">
      <c r="A91" s="43" t="s">
        <v>218</v>
      </c>
      <c r="B91" s="41"/>
      <c r="C91" s="51" t="s">
        <v>219</v>
      </c>
      <c r="D91" s="108"/>
      <c r="E91" s="55"/>
      <c r="F91" s="49">
        <v>3480.6499999999</v>
      </c>
      <c r="G91" s="49">
        <v>1039.8700000000999</v>
      </c>
    </row>
    <row r="92" spans="1:7" s="32" customFormat="1" ht="12.75" customHeight="1">
      <c r="A92" s="43" t="s">
        <v>220</v>
      </c>
      <c r="B92" s="41"/>
      <c r="C92" s="51" t="s">
        <v>221</v>
      </c>
      <c r="D92" s="108"/>
      <c r="E92" s="55"/>
      <c r="F92" s="49">
        <v>1039.8699999999999</v>
      </c>
      <c r="G92" s="49" t="s">
        <v>39</v>
      </c>
    </row>
    <row r="93" spans="1:7" s="32" customFormat="1" ht="12.75" customHeight="1">
      <c r="A93" s="39" t="s">
        <v>94</v>
      </c>
      <c r="B93" s="104" t="s">
        <v>222</v>
      </c>
      <c r="C93" s="106"/>
      <c r="D93" s="106"/>
      <c r="E93" s="55"/>
      <c r="F93" s="44"/>
      <c r="G93" s="44"/>
    </row>
    <row r="94" spans="1:7" s="32" customFormat="1" ht="25.5" customHeight="1">
      <c r="A94" s="39"/>
      <c r="B94" s="193" t="s">
        <v>223</v>
      </c>
      <c r="C94" s="190"/>
      <c r="D94" s="191"/>
      <c r="E94" s="45"/>
      <c r="F94" s="109">
        <f>SUM(F59,F64,F84,F93)</f>
        <v>1614854.14</v>
      </c>
      <c r="G94" s="109">
        <f>SUM(G59,G64,G84,G93)</f>
        <v>1448026.31</v>
      </c>
    </row>
    <row r="95" spans="1:7" s="32" customFormat="1">
      <c r="A95" s="110"/>
      <c r="B95" s="111"/>
      <c r="C95" s="111"/>
      <c r="D95" s="111"/>
      <c r="E95" s="111"/>
    </row>
    <row r="96" spans="1:7" s="32" customFormat="1" ht="12.75" customHeight="1">
      <c r="A96" s="194" t="s">
        <v>111</v>
      </c>
      <c r="B96" s="194"/>
      <c r="C96" s="194"/>
      <c r="D96" s="194"/>
      <c r="E96" s="112"/>
      <c r="F96" s="195" t="s">
        <v>103</v>
      </c>
      <c r="G96" s="195"/>
    </row>
    <row r="97" spans="1:7" s="32" customFormat="1" ht="12.75" customHeight="1">
      <c r="A97" s="196" t="s">
        <v>224</v>
      </c>
      <c r="B97" s="196"/>
      <c r="C97" s="196"/>
      <c r="D97" s="196"/>
      <c r="E97" s="32" t="s">
        <v>105</v>
      </c>
      <c r="F97" s="172" t="s">
        <v>106</v>
      </c>
      <c r="G97" s="172"/>
    </row>
    <row r="98" spans="1:7" s="32" customFormat="1">
      <c r="A98" s="36"/>
      <c r="B98" s="36"/>
      <c r="C98" s="36"/>
      <c r="D98" s="36"/>
      <c r="E98" s="36"/>
      <c r="F98" s="36"/>
      <c r="G98" s="36"/>
    </row>
    <row r="99" spans="1:7" s="32" customFormat="1" ht="12.75" customHeight="1">
      <c r="A99" s="197" t="s">
        <v>226</v>
      </c>
      <c r="B99" s="197"/>
      <c r="C99" s="197"/>
      <c r="D99" s="197"/>
      <c r="E99" s="113"/>
      <c r="F99" s="198" t="s">
        <v>107</v>
      </c>
      <c r="G99" s="198"/>
    </row>
    <row r="100" spans="1:7" s="32" customFormat="1" ht="12.75" customHeight="1">
      <c r="A100" s="192" t="s">
        <v>225</v>
      </c>
      <c r="B100" s="192"/>
      <c r="C100" s="192"/>
      <c r="D100" s="192"/>
      <c r="E100" s="23" t="s">
        <v>105</v>
      </c>
      <c r="F100" s="181" t="s">
        <v>106</v>
      </c>
      <c r="G100" s="181"/>
    </row>
  </sheetData>
  <mergeCells count="27">
    <mergeCell ref="A100:D100"/>
    <mergeCell ref="F100:G100"/>
    <mergeCell ref="B94:D94"/>
    <mergeCell ref="A96:D96"/>
    <mergeCell ref="F96:G96"/>
    <mergeCell ref="A97:D97"/>
    <mergeCell ref="F97:G97"/>
    <mergeCell ref="A99:D99"/>
    <mergeCell ref="F99:G99"/>
    <mergeCell ref="B62:D62"/>
    <mergeCell ref="A9:G9"/>
    <mergeCell ref="A10:G11"/>
    <mergeCell ref="A12:E12"/>
    <mergeCell ref="A13:G13"/>
    <mergeCell ref="A14:G14"/>
    <mergeCell ref="A16:G16"/>
    <mergeCell ref="A17:G17"/>
    <mergeCell ref="D18:G18"/>
    <mergeCell ref="B19:D19"/>
    <mergeCell ref="C47:D47"/>
    <mergeCell ref="C53:D53"/>
    <mergeCell ref="A8:G8"/>
    <mergeCell ref="A1:G1"/>
    <mergeCell ref="E2:G2"/>
    <mergeCell ref="E3:G3"/>
    <mergeCell ref="A5:G6"/>
    <mergeCell ref="A7:G7"/>
  </mergeCells>
  <pageMargins left="0.39370078740157483" right="0.39370078740157483" top="0.39370078740157483" bottom="0.3937007874015748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"/>
  <sheetViews>
    <sheetView zoomScaleNormal="100" workbookViewId="0">
      <selection activeCell="O12" sqref="O12"/>
    </sheetView>
  </sheetViews>
  <sheetFormatPr defaultRowHeight="15"/>
  <cols>
    <col min="1" max="1" width="6" style="114" customWidth="1"/>
    <col min="2" max="2" width="32.85546875" style="3" customWidth="1"/>
    <col min="3" max="10" width="15.7109375" style="3" customWidth="1"/>
    <col min="11" max="11" width="13.140625" style="3" customWidth="1"/>
    <col min="12" max="13" width="15.7109375" style="3" customWidth="1"/>
    <col min="14" max="14" width="20.28515625" style="3" customWidth="1"/>
    <col min="15" max="16384" width="9.140625" style="3"/>
  </cols>
  <sheetData>
    <row r="1" spans="1:14">
      <c r="I1" s="3" t="s">
        <v>227</v>
      </c>
    </row>
    <row r="2" spans="1:14">
      <c r="I2" s="3" t="s">
        <v>228</v>
      </c>
    </row>
    <row r="4" spans="1:14">
      <c r="A4" s="201" t="s">
        <v>229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4">
      <c r="A5" s="201" t="s">
        <v>230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4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4">
      <c r="A7" s="201" t="s">
        <v>267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9" spans="1:14">
      <c r="A9" s="201" t="s">
        <v>231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</row>
    <row r="10" spans="1:14">
      <c r="G10" s="128">
        <v>45199</v>
      </c>
    </row>
    <row r="11" spans="1:14">
      <c r="A11" s="202" t="s">
        <v>14</v>
      </c>
      <c r="B11" s="202" t="s">
        <v>232</v>
      </c>
      <c r="C11" s="202" t="s">
        <v>233</v>
      </c>
      <c r="D11" s="204" t="s">
        <v>234</v>
      </c>
      <c r="E11" s="205"/>
      <c r="F11" s="205"/>
      <c r="G11" s="205"/>
      <c r="H11" s="205"/>
      <c r="I11" s="205"/>
      <c r="J11" s="205"/>
      <c r="K11" s="205"/>
      <c r="L11" s="206"/>
      <c r="M11" s="202" t="s">
        <v>235</v>
      </c>
    </row>
    <row r="12" spans="1:14" ht="114">
      <c r="A12" s="203"/>
      <c r="B12" s="203"/>
      <c r="C12" s="203"/>
      <c r="D12" s="115" t="s">
        <v>236</v>
      </c>
      <c r="E12" s="115" t="s">
        <v>237</v>
      </c>
      <c r="F12" s="115" t="s">
        <v>238</v>
      </c>
      <c r="G12" s="115" t="s">
        <v>239</v>
      </c>
      <c r="H12" s="115" t="s">
        <v>240</v>
      </c>
      <c r="I12" s="116" t="s">
        <v>241</v>
      </c>
      <c r="J12" s="115" t="s">
        <v>242</v>
      </c>
      <c r="K12" s="115" t="s">
        <v>243</v>
      </c>
      <c r="L12" s="117" t="s">
        <v>244</v>
      </c>
      <c r="M12" s="203"/>
    </row>
    <row r="13" spans="1:14">
      <c r="A13" s="71">
        <v>1</v>
      </c>
      <c r="B13" s="71">
        <v>2</v>
      </c>
      <c r="C13" s="71">
        <v>3</v>
      </c>
      <c r="D13" s="71">
        <v>4</v>
      </c>
      <c r="E13" s="71">
        <v>5</v>
      </c>
      <c r="F13" s="71">
        <v>6</v>
      </c>
      <c r="G13" s="71">
        <v>7</v>
      </c>
      <c r="H13" s="71">
        <v>8</v>
      </c>
      <c r="I13" s="71">
        <v>9</v>
      </c>
      <c r="J13" s="71">
        <v>10</v>
      </c>
      <c r="K13" s="118" t="s">
        <v>245</v>
      </c>
      <c r="L13" s="71">
        <v>12</v>
      </c>
      <c r="M13" s="71">
        <v>13</v>
      </c>
    </row>
    <row r="14" spans="1:14" ht="71.25">
      <c r="A14" s="119" t="s">
        <v>246</v>
      </c>
      <c r="B14" s="120" t="s">
        <v>247</v>
      </c>
      <c r="C14" s="121">
        <f t="shared" ref="C14:L14" si="0">SUM(C15:C16)</f>
        <v>228555.74</v>
      </c>
      <c r="D14" s="121">
        <f t="shared" si="0"/>
        <v>1272683.08</v>
      </c>
      <c r="E14" s="121">
        <f t="shared" si="0"/>
        <v>0</v>
      </c>
      <c r="F14" s="121">
        <f t="shared" si="0"/>
        <v>48.99</v>
      </c>
      <c r="G14" s="121">
        <f t="shared" si="0"/>
        <v>0</v>
      </c>
      <c r="H14" s="121">
        <f t="shared" si="0"/>
        <v>0</v>
      </c>
      <c r="I14" s="121">
        <f t="shared" si="0"/>
        <v>-1289257.3499999999</v>
      </c>
      <c r="J14" s="121">
        <f t="shared" si="0"/>
        <v>0</v>
      </c>
      <c r="K14" s="121">
        <f t="shared" si="0"/>
        <v>0</v>
      </c>
      <c r="L14" s="121">
        <f t="shared" si="0"/>
        <v>0</v>
      </c>
      <c r="M14" s="121">
        <f t="shared" ref="M14:M26" si="1">SUM(C14:L14)</f>
        <v>212030.4600000002</v>
      </c>
      <c r="N14" s="122"/>
    </row>
    <row r="15" spans="1:14" ht="15.75">
      <c r="A15" s="123" t="s">
        <v>248</v>
      </c>
      <c r="B15" s="124" t="s">
        <v>249</v>
      </c>
      <c r="C15" s="125">
        <v>226803.25</v>
      </c>
      <c r="D15" s="125"/>
      <c r="E15" s="125">
        <v>93219.06</v>
      </c>
      <c r="F15" s="125">
        <v>48.99</v>
      </c>
      <c r="G15" s="125" t="s">
        <v>39</v>
      </c>
      <c r="H15" s="125" t="s">
        <v>39</v>
      </c>
      <c r="I15" s="125">
        <v>-108238.2</v>
      </c>
      <c r="J15" s="125" t="s">
        <v>39</v>
      </c>
      <c r="K15" s="125" t="s">
        <v>39</v>
      </c>
      <c r="L15" s="125">
        <v>0</v>
      </c>
      <c r="M15" s="125">
        <f t="shared" si="1"/>
        <v>211833.09999999998</v>
      </c>
      <c r="N15" s="126"/>
    </row>
    <row r="16" spans="1:14" ht="15.75">
      <c r="A16" s="123" t="s">
        <v>250</v>
      </c>
      <c r="B16" s="124" t="s">
        <v>251</v>
      </c>
      <c r="C16" s="125">
        <v>1752.49</v>
      </c>
      <c r="D16" s="125">
        <v>1272683.08</v>
      </c>
      <c r="E16" s="125">
        <v>-93219.06</v>
      </c>
      <c r="F16" s="125" t="s">
        <v>39</v>
      </c>
      <c r="G16" s="125" t="s">
        <v>39</v>
      </c>
      <c r="H16" s="125" t="s">
        <v>39</v>
      </c>
      <c r="I16" s="125">
        <v>-1181019.1499999999</v>
      </c>
      <c r="J16" s="125" t="s">
        <v>39</v>
      </c>
      <c r="K16" s="125" t="s">
        <v>39</v>
      </c>
      <c r="L16" s="125">
        <v>0</v>
      </c>
      <c r="M16" s="125">
        <f t="shared" si="1"/>
        <v>197.36000000010245</v>
      </c>
      <c r="N16" s="122"/>
    </row>
    <row r="17" spans="1:14" ht="85.5">
      <c r="A17" s="119" t="s">
        <v>252</v>
      </c>
      <c r="B17" s="120" t="s">
        <v>253</v>
      </c>
      <c r="C17" s="121">
        <f t="shared" ref="C17:L17" si="2">SUM(C18:C19)</f>
        <v>741566.74</v>
      </c>
      <c r="D17" s="121">
        <f t="shared" si="2"/>
        <v>614336.91</v>
      </c>
      <c r="E17" s="121">
        <f t="shared" si="2"/>
        <v>0</v>
      </c>
      <c r="F17" s="121">
        <f t="shared" si="2"/>
        <v>71.53</v>
      </c>
      <c r="G17" s="121">
        <f t="shared" si="2"/>
        <v>0</v>
      </c>
      <c r="H17" s="121">
        <f t="shared" si="2"/>
        <v>0</v>
      </c>
      <c r="I17" s="121">
        <f t="shared" si="2"/>
        <v>-606715.76</v>
      </c>
      <c r="J17" s="121">
        <f t="shared" si="2"/>
        <v>0</v>
      </c>
      <c r="K17" s="121">
        <f t="shared" si="2"/>
        <v>-6585.51</v>
      </c>
      <c r="L17" s="121">
        <f t="shared" si="2"/>
        <v>0</v>
      </c>
      <c r="M17" s="121">
        <f t="shared" si="1"/>
        <v>742673.90999999992</v>
      </c>
      <c r="N17" s="122"/>
    </row>
    <row r="18" spans="1:14" ht="15.75">
      <c r="A18" s="123" t="s">
        <v>254</v>
      </c>
      <c r="B18" s="124" t="s">
        <v>249</v>
      </c>
      <c r="C18" s="125">
        <v>741488.79</v>
      </c>
      <c r="D18" s="125">
        <v>68086.5</v>
      </c>
      <c r="E18" s="125" t="s">
        <v>39</v>
      </c>
      <c r="F18" s="125">
        <v>71.53</v>
      </c>
      <c r="G18" s="125" t="s">
        <v>39</v>
      </c>
      <c r="H18" s="125" t="s">
        <v>39</v>
      </c>
      <c r="I18" s="125">
        <v>-64463.14</v>
      </c>
      <c r="J18" s="125" t="s">
        <v>39</v>
      </c>
      <c r="K18" s="125">
        <v>-6079.55</v>
      </c>
      <c r="L18" s="125">
        <v>0</v>
      </c>
      <c r="M18" s="125">
        <f t="shared" si="1"/>
        <v>739104.13</v>
      </c>
      <c r="N18" s="122"/>
    </row>
    <row r="19" spans="1:14" ht="15.75">
      <c r="A19" s="123" t="s">
        <v>255</v>
      </c>
      <c r="B19" s="124" t="s">
        <v>251</v>
      </c>
      <c r="C19" s="125">
        <v>77.95</v>
      </c>
      <c r="D19" s="125">
        <v>546250.41</v>
      </c>
      <c r="E19" s="125" t="s">
        <v>39</v>
      </c>
      <c r="F19" s="125" t="s">
        <v>39</v>
      </c>
      <c r="G19" s="125" t="s">
        <v>39</v>
      </c>
      <c r="H19" s="125" t="s">
        <v>39</v>
      </c>
      <c r="I19" s="125">
        <v>-542252.62</v>
      </c>
      <c r="J19" s="125" t="s">
        <v>39</v>
      </c>
      <c r="K19" s="125">
        <v>-505.96</v>
      </c>
      <c r="L19" s="125">
        <v>0</v>
      </c>
      <c r="M19" s="125">
        <f t="shared" si="1"/>
        <v>3569.7799999999907</v>
      </c>
      <c r="N19" s="122"/>
    </row>
    <row r="20" spans="1:14" ht="114">
      <c r="A20" s="119" t="s">
        <v>256</v>
      </c>
      <c r="B20" s="120" t="s">
        <v>257</v>
      </c>
      <c r="C20" s="121">
        <f t="shared" ref="C20:L20" si="3">SUM(C21:C22)</f>
        <v>316146.82</v>
      </c>
      <c r="D20" s="121">
        <f t="shared" si="3"/>
        <v>14332.18</v>
      </c>
      <c r="E20" s="121">
        <f t="shared" si="3"/>
        <v>0</v>
      </c>
      <c r="F20" s="121">
        <f t="shared" si="3"/>
        <v>0</v>
      </c>
      <c r="G20" s="121">
        <f t="shared" si="3"/>
        <v>0</v>
      </c>
      <c r="H20" s="121">
        <f t="shared" si="3"/>
        <v>0</v>
      </c>
      <c r="I20" s="121">
        <f t="shared" si="3"/>
        <v>-28456.57</v>
      </c>
      <c r="J20" s="121">
        <f t="shared" si="3"/>
        <v>0</v>
      </c>
      <c r="K20" s="121">
        <f t="shared" si="3"/>
        <v>0</v>
      </c>
      <c r="L20" s="121">
        <f t="shared" si="3"/>
        <v>0</v>
      </c>
      <c r="M20" s="121">
        <f t="shared" si="1"/>
        <v>302022.43</v>
      </c>
      <c r="N20" s="122"/>
    </row>
    <row r="21" spans="1:14" ht="15.75">
      <c r="A21" s="123" t="s">
        <v>258</v>
      </c>
      <c r="B21" s="124" t="s">
        <v>249</v>
      </c>
      <c r="C21" s="125">
        <v>316146.82</v>
      </c>
      <c r="D21" s="125"/>
      <c r="E21" s="125">
        <v>7561.81</v>
      </c>
      <c r="F21" s="125" t="s">
        <v>39</v>
      </c>
      <c r="G21" s="125" t="s">
        <v>39</v>
      </c>
      <c r="H21" s="125" t="s">
        <v>39</v>
      </c>
      <c r="I21" s="125">
        <v>-21686.2</v>
      </c>
      <c r="J21" s="125" t="s">
        <v>39</v>
      </c>
      <c r="K21" s="125" t="s">
        <v>39</v>
      </c>
      <c r="L21" s="125" t="s">
        <v>39</v>
      </c>
      <c r="M21" s="125">
        <f t="shared" si="1"/>
        <v>302022.43</v>
      </c>
      <c r="N21" s="122"/>
    </row>
    <row r="22" spans="1:14" ht="15.75">
      <c r="A22" s="123" t="s">
        <v>259</v>
      </c>
      <c r="B22" s="124" t="s">
        <v>251</v>
      </c>
      <c r="C22" s="125">
        <v>0</v>
      </c>
      <c r="D22" s="125">
        <v>14332.18</v>
      </c>
      <c r="E22" s="125">
        <v>-7561.81</v>
      </c>
      <c r="F22" s="125" t="s">
        <v>39</v>
      </c>
      <c r="G22" s="125" t="s">
        <v>39</v>
      </c>
      <c r="H22" s="125" t="s">
        <v>39</v>
      </c>
      <c r="I22" s="125">
        <v>-6770.37</v>
      </c>
      <c r="J22" s="125" t="s">
        <v>39</v>
      </c>
      <c r="K22" s="125" t="s">
        <v>39</v>
      </c>
      <c r="L22" s="125" t="s">
        <v>39</v>
      </c>
      <c r="M22" s="125">
        <f t="shared" si="1"/>
        <v>0</v>
      </c>
      <c r="N22" s="122"/>
    </row>
    <row r="23" spans="1:14" ht="15.75">
      <c r="A23" s="119" t="s">
        <v>260</v>
      </c>
      <c r="B23" s="120" t="s">
        <v>261</v>
      </c>
      <c r="C23" s="121">
        <f t="shared" ref="C23:L23" si="4">SUM(C24:C25)</f>
        <v>33353.89</v>
      </c>
      <c r="D23" s="121">
        <f t="shared" si="4"/>
        <v>8101.72</v>
      </c>
      <c r="E23" s="121">
        <f t="shared" si="4"/>
        <v>0</v>
      </c>
      <c r="F23" s="121">
        <f t="shared" si="4"/>
        <v>5843.03</v>
      </c>
      <c r="G23" s="121">
        <f t="shared" si="4"/>
        <v>0</v>
      </c>
      <c r="H23" s="121">
        <f t="shared" si="4"/>
        <v>0</v>
      </c>
      <c r="I23" s="121">
        <f t="shared" si="4"/>
        <v>-30539.559999999998</v>
      </c>
      <c r="J23" s="121">
        <f t="shared" si="4"/>
        <v>0</v>
      </c>
      <c r="K23" s="121">
        <f t="shared" si="4"/>
        <v>0</v>
      </c>
      <c r="L23" s="121">
        <f t="shared" si="4"/>
        <v>0</v>
      </c>
      <c r="M23" s="121">
        <f t="shared" si="1"/>
        <v>16759.080000000002</v>
      </c>
      <c r="N23" s="122"/>
    </row>
    <row r="24" spans="1:14" ht="15.75">
      <c r="A24" s="123" t="s">
        <v>262</v>
      </c>
      <c r="B24" s="124" t="s">
        <v>249</v>
      </c>
      <c r="C24" s="125">
        <v>12658.6</v>
      </c>
      <c r="D24" s="125"/>
      <c r="E24" s="125">
        <v>22559.51</v>
      </c>
      <c r="F24" s="125">
        <v>5843.03</v>
      </c>
      <c r="G24" s="125" t="s">
        <v>39</v>
      </c>
      <c r="H24" s="125" t="s">
        <v>39</v>
      </c>
      <c r="I24" s="125">
        <v>-26502.12</v>
      </c>
      <c r="J24" s="125" t="s">
        <v>39</v>
      </c>
      <c r="K24" s="125" t="s">
        <v>39</v>
      </c>
      <c r="L24" s="125" t="s">
        <v>39</v>
      </c>
      <c r="M24" s="125">
        <f t="shared" si="1"/>
        <v>14559.02</v>
      </c>
      <c r="N24" s="122"/>
    </row>
    <row r="25" spans="1:14" ht="15.75">
      <c r="A25" s="123" t="s">
        <v>263</v>
      </c>
      <c r="B25" s="124" t="s">
        <v>251</v>
      </c>
      <c r="C25" s="125">
        <v>20695.29</v>
      </c>
      <c r="D25" s="125">
        <v>8101.72</v>
      </c>
      <c r="E25" s="125">
        <v>-22559.51</v>
      </c>
      <c r="F25" s="125" t="s">
        <v>39</v>
      </c>
      <c r="G25" s="125" t="s">
        <v>39</v>
      </c>
      <c r="H25" s="125" t="s">
        <v>39</v>
      </c>
      <c r="I25" s="125">
        <v>-4037.44</v>
      </c>
      <c r="J25" s="125" t="s">
        <v>39</v>
      </c>
      <c r="K25" s="125" t="s">
        <v>39</v>
      </c>
      <c r="L25" s="125" t="s">
        <v>39</v>
      </c>
      <c r="M25" s="125">
        <f t="shared" si="1"/>
        <v>2200.0600000000036</v>
      </c>
      <c r="N25" s="122"/>
    </row>
    <row r="26" spans="1:14" ht="15.75">
      <c r="A26" s="119" t="s">
        <v>264</v>
      </c>
      <c r="B26" s="120" t="s">
        <v>265</v>
      </c>
      <c r="C26" s="121">
        <f t="shared" ref="C26:L26" si="5">SUM(C14,C17,C20,C23)</f>
        <v>1319623.19</v>
      </c>
      <c r="D26" s="121">
        <f t="shared" si="5"/>
        <v>1909453.8900000001</v>
      </c>
      <c r="E26" s="121">
        <f t="shared" si="5"/>
        <v>0</v>
      </c>
      <c r="F26" s="121">
        <f t="shared" si="5"/>
        <v>5963.55</v>
      </c>
      <c r="G26" s="121">
        <f t="shared" si="5"/>
        <v>0</v>
      </c>
      <c r="H26" s="121">
        <f t="shared" si="5"/>
        <v>0</v>
      </c>
      <c r="I26" s="121">
        <f t="shared" si="5"/>
        <v>-1954969.24</v>
      </c>
      <c r="J26" s="121">
        <f t="shared" si="5"/>
        <v>0</v>
      </c>
      <c r="K26" s="121">
        <f t="shared" si="5"/>
        <v>-6585.51</v>
      </c>
      <c r="L26" s="121">
        <f t="shared" si="5"/>
        <v>0</v>
      </c>
      <c r="M26" s="121">
        <f t="shared" si="1"/>
        <v>1273485.8799999999</v>
      </c>
      <c r="N26" s="122"/>
    </row>
    <row r="27" spans="1:14">
      <c r="A27" s="199" t="s">
        <v>266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</row>
    <row r="28" spans="1:14" customFormat="1" ht="15" customHeight="1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</row>
    <row r="29" spans="1:14" customFormat="1" ht="15" customHeight="1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</row>
  </sheetData>
  <mergeCells count="10">
    <mergeCell ref="A27:M29"/>
    <mergeCell ref="A7:M7"/>
    <mergeCell ref="A4:M4"/>
    <mergeCell ref="A5:M5"/>
    <mergeCell ref="A9:M9"/>
    <mergeCell ref="A11:A12"/>
    <mergeCell ref="B11:B12"/>
    <mergeCell ref="C11:C12"/>
    <mergeCell ref="D11:L11"/>
    <mergeCell ref="M11:M12"/>
  </mergeCells>
  <pageMargins left="0.39370078740157483" right="0.39370078740157483" top="0.39370078740157483" bottom="0.39370078740157483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VRA</vt:lpstr>
      <vt:lpstr>FBA</vt:lpstr>
      <vt:lpstr>FS</vt:lpstr>
      <vt:lpstr>VRA!Print_Titles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Rita Mockienė</cp:lastModifiedBy>
  <cp:lastPrinted>2023-11-08T06:42:59Z</cp:lastPrinted>
  <dcterms:created xsi:type="dcterms:W3CDTF">1996-10-14T23:33:28Z</dcterms:created>
  <dcterms:modified xsi:type="dcterms:W3CDTF">2023-11-08T06:43:07Z</dcterms:modified>
</cp:coreProperties>
</file>