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rria\Desktop\KRANTAS\metinės, ketvirtinės formos\Biudžeto vykdymo atask KETVIRTINĖS\"/>
    </mc:Choice>
  </mc:AlternateContent>
  <xr:revisionPtr revIDLastSave="0" documentId="13_ncr:1_{8DB2BF4F-EB4C-4BAA-A08F-7C8FC4E0C100}" xr6:coauthVersionLast="47" xr6:coauthVersionMax="47" xr10:uidLastSave="{00000000-0000-0000-0000-000000000000}"/>
  <bookViews>
    <workbookView xWindow="-28920" yWindow="-120" windowWidth="29040" windowHeight="15840" activeTab="5" xr2:uid="{00000000-000D-0000-FFFF-FFFF00000000}"/>
  </bookViews>
  <sheets>
    <sheet name="F2-suvestinė" sheetId="1" r:id="rId1"/>
    <sheet name="F2-SB_suvestinė" sheetId="2" r:id="rId2"/>
    <sheet name="F2-SB_09.02.01.01. suvestinė" sheetId="3" r:id="rId3"/>
    <sheet name="F2-SB_1.1.1.8" sheetId="4" r:id="rId4"/>
    <sheet name="F2-SB_1.1.3.19" sheetId="5" r:id="rId5"/>
    <sheet name="F2-SB_1.4.4.28" sheetId="6" r:id="rId6"/>
    <sheet name="F2-SB_06.04.01.01." sheetId="7" r:id="rId7"/>
    <sheet name="F2_ML" sheetId="10" r:id="rId8"/>
    <sheet name="F2-S" sheetId="12" r:id="rId9"/>
    <sheet name="F2-VBD suminė" sheetId="26" r:id="rId10"/>
    <sheet name="F2-VBD 1.1.1.8." sheetId="13" r:id="rId11"/>
    <sheet name="F2-VBD 1.1.3.18." sheetId="14" r:id="rId12"/>
    <sheet name="F2-KKP 06.04.01.01." sheetId="27" r:id="rId13"/>
    <sheet name="Gautų FS pažyma" sheetId="15" r:id="rId14"/>
    <sheet name="Gautų FS pažyma pagal šalt" sheetId="16" r:id="rId15"/>
    <sheet name="Sukauptų FS pažyma" sheetId="17" r:id="rId16"/>
    <sheet name="Sukauptų FS pažyma pagal šalt" sheetId="18" r:id="rId17"/>
    <sheet name="9 priedas" sheetId="19" r:id="rId18"/>
    <sheet name="Pažyma prie 9 priedo" sheetId="20" r:id="rId19"/>
    <sheet name="Forma S7" sheetId="21" r:id="rId20"/>
    <sheet name="Pažyma apie pajamas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5" l="1"/>
  <c r="H27" i="15"/>
  <c r="H25" i="15"/>
  <c r="H21" i="15"/>
  <c r="H19" i="15"/>
  <c r="H30" i="16"/>
  <c r="H25" i="16"/>
  <c r="H23" i="16"/>
  <c r="H19" i="16"/>
  <c r="H32" i="17"/>
  <c r="H27" i="17"/>
  <c r="H21" i="17"/>
  <c r="H32" i="18"/>
  <c r="H27" i="18"/>
  <c r="H21" i="18"/>
  <c r="K83" i="19"/>
  <c r="K82" i="19" s="1"/>
  <c r="J83" i="19"/>
  <c r="J82" i="19" s="1"/>
  <c r="I83" i="19"/>
  <c r="I82" i="19" s="1"/>
  <c r="K76" i="19"/>
  <c r="K75" i="19" s="1"/>
  <c r="J76" i="19"/>
  <c r="J75" i="19" s="1"/>
  <c r="I76" i="19"/>
  <c r="I75" i="19" s="1"/>
  <c r="K70" i="19"/>
  <c r="J70" i="19"/>
  <c r="I70" i="19"/>
  <c r="I66" i="19" s="1"/>
  <c r="K67" i="19"/>
  <c r="J67" i="19"/>
  <c r="I67" i="19"/>
  <c r="K66" i="19"/>
  <c r="J66" i="19"/>
  <c r="K59" i="19"/>
  <c r="J59" i="19"/>
  <c r="I59" i="19"/>
  <c r="K54" i="19"/>
  <c r="J54" i="19"/>
  <c r="I54" i="19"/>
  <c r="K51" i="19"/>
  <c r="J51" i="19"/>
  <c r="I51" i="19"/>
  <c r="K48" i="19"/>
  <c r="K47" i="19" s="1"/>
  <c r="J48" i="19"/>
  <c r="J47" i="19" s="1"/>
  <c r="I48" i="19"/>
  <c r="I47" i="19" s="1"/>
  <c r="K43" i="19"/>
  <c r="K42" i="19" s="1"/>
  <c r="J43" i="19"/>
  <c r="J42" i="19" s="1"/>
  <c r="I43" i="19"/>
  <c r="I42" i="19" s="1"/>
  <c r="K39" i="19"/>
  <c r="J39" i="19"/>
  <c r="I39" i="19"/>
  <c r="K37" i="19"/>
  <c r="J37" i="19"/>
  <c r="I37" i="19"/>
  <c r="K32" i="19"/>
  <c r="K31" i="19" s="1"/>
  <c r="K30" i="19" s="1"/>
  <c r="K91" i="19" s="1"/>
  <c r="J32" i="19"/>
  <c r="J31" i="19" s="1"/>
  <c r="J30" i="19" s="1"/>
  <c r="J91" i="19" s="1"/>
  <c r="I32" i="19"/>
  <c r="I31" i="19" s="1"/>
  <c r="G48" i="20"/>
  <c r="F48" i="20"/>
  <c r="E48" i="20"/>
  <c r="D48" i="20"/>
  <c r="E24" i="20"/>
  <c r="F24" i="20"/>
  <c r="D24" i="20"/>
  <c r="L367" i="1"/>
  <c r="L366" i="1" s="1"/>
  <c r="K367" i="1"/>
  <c r="J367" i="1"/>
  <c r="I367" i="1"/>
  <c r="I366" i="1" s="1"/>
  <c r="K366" i="1"/>
  <c r="J366" i="1"/>
  <c r="L364" i="1"/>
  <c r="K364" i="1"/>
  <c r="J364" i="1"/>
  <c r="I364" i="1"/>
  <c r="I363" i="1" s="1"/>
  <c r="L363" i="1"/>
  <c r="K363" i="1"/>
  <c r="J363" i="1"/>
  <c r="L361" i="1"/>
  <c r="K361" i="1"/>
  <c r="K360" i="1" s="1"/>
  <c r="J361" i="1"/>
  <c r="J360" i="1" s="1"/>
  <c r="I361" i="1"/>
  <c r="L360" i="1"/>
  <c r="I360" i="1"/>
  <c r="L357" i="1"/>
  <c r="L356" i="1" s="1"/>
  <c r="K357" i="1"/>
  <c r="J357" i="1"/>
  <c r="I357" i="1"/>
  <c r="I356" i="1" s="1"/>
  <c r="K356" i="1"/>
  <c r="J356" i="1"/>
  <c r="L353" i="1"/>
  <c r="K353" i="1"/>
  <c r="K352" i="1" s="1"/>
  <c r="J353" i="1"/>
  <c r="J352" i="1" s="1"/>
  <c r="I353" i="1"/>
  <c r="I352" i="1" s="1"/>
  <c r="L352" i="1"/>
  <c r="L349" i="1"/>
  <c r="K349" i="1"/>
  <c r="K348" i="1" s="1"/>
  <c r="J349" i="1"/>
  <c r="J348" i="1" s="1"/>
  <c r="I349" i="1"/>
  <c r="L348" i="1"/>
  <c r="I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L339" i="1" s="1"/>
  <c r="L338" i="1" s="1"/>
  <c r="K340" i="1"/>
  <c r="J340" i="1"/>
  <c r="I340" i="1"/>
  <c r="I339" i="1" s="1"/>
  <c r="K339" i="1"/>
  <c r="J339" i="1"/>
  <c r="L335" i="1"/>
  <c r="L334" i="1" s="1"/>
  <c r="K335" i="1"/>
  <c r="J335" i="1"/>
  <c r="I335" i="1"/>
  <c r="I334" i="1" s="1"/>
  <c r="K334" i="1"/>
  <c r="J334" i="1"/>
  <c r="L332" i="1"/>
  <c r="K332" i="1"/>
  <c r="K331" i="1" s="1"/>
  <c r="J332" i="1"/>
  <c r="J331" i="1" s="1"/>
  <c r="I332" i="1"/>
  <c r="I331" i="1" s="1"/>
  <c r="L331" i="1"/>
  <c r="L329" i="1"/>
  <c r="K329" i="1"/>
  <c r="K328" i="1" s="1"/>
  <c r="J329" i="1"/>
  <c r="J328" i="1" s="1"/>
  <c r="I329" i="1"/>
  <c r="L328" i="1"/>
  <c r="I328" i="1"/>
  <c r="L325" i="1"/>
  <c r="L324" i="1" s="1"/>
  <c r="K325" i="1"/>
  <c r="J325" i="1"/>
  <c r="I325" i="1"/>
  <c r="K324" i="1"/>
  <c r="J324" i="1"/>
  <c r="I324" i="1"/>
  <c r="L321" i="1"/>
  <c r="K321" i="1"/>
  <c r="K320" i="1" s="1"/>
  <c r="J321" i="1"/>
  <c r="I321" i="1"/>
  <c r="I320" i="1" s="1"/>
  <c r="L320" i="1"/>
  <c r="J320" i="1"/>
  <c r="L317" i="1"/>
  <c r="L316" i="1" s="1"/>
  <c r="K317" i="1"/>
  <c r="K316" i="1" s="1"/>
  <c r="J317" i="1"/>
  <c r="J316" i="1" s="1"/>
  <c r="I317" i="1"/>
  <c r="I316" i="1"/>
  <c r="L313" i="1"/>
  <c r="K313" i="1"/>
  <c r="J313" i="1"/>
  <c r="I313" i="1"/>
  <c r="L310" i="1"/>
  <c r="K310" i="1"/>
  <c r="K307" i="1" s="1"/>
  <c r="K306" i="1" s="1"/>
  <c r="J310" i="1"/>
  <c r="J307" i="1" s="1"/>
  <c r="I310" i="1"/>
  <c r="L308" i="1"/>
  <c r="K308" i="1"/>
  <c r="J308" i="1"/>
  <c r="I308" i="1"/>
  <c r="I307" i="1" s="1"/>
  <c r="L307" i="1"/>
  <c r="L302" i="1"/>
  <c r="L301" i="1" s="1"/>
  <c r="K302" i="1"/>
  <c r="J302" i="1"/>
  <c r="I302" i="1"/>
  <c r="K301" i="1"/>
  <c r="J301" i="1"/>
  <c r="I301" i="1"/>
  <c r="L299" i="1"/>
  <c r="K299" i="1"/>
  <c r="J299" i="1"/>
  <c r="I299" i="1"/>
  <c r="I298" i="1" s="1"/>
  <c r="L298" i="1"/>
  <c r="K298" i="1"/>
  <c r="J298" i="1"/>
  <c r="L296" i="1"/>
  <c r="L295" i="1" s="1"/>
  <c r="K296" i="1"/>
  <c r="K295" i="1" s="1"/>
  <c r="J296" i="1"/>
  <c r="J295" i="1" s="1"/>
  <c r="I296" i="1"/>
  <c r="I295" i="1"/>
  <c r="L292" i="1"/>
  <c r="L291" i="1" s="1"/>
  <c r="K292" i="1"/>
  <c r="J292" i="1"/>
  <c r="I292" i="1"/>
  <c r="K291" i="1"/>
  <c r="J291" i="1"/>
  <c r="I291" i="1"/>
  <c r="L288" i="1"/>
  <c r="K288" i="1"/>
  <c r="K287" i="1" s="1"/>
  <c r="J288" i="1"/>
  <c r="J287" i="1" s="1"/>
  <c r="I288" i="1"/>
  <c r="I287" i="1" s="1"/>
  <c r="L287" i="1"/>
  <c r="L284" i="1"/>
  <c r="K284" i="1"/>
  <c r="K283" i="1" s="1"/>
  <c r="J284" i="1"/>
  <c r="J283" i="1" s="1"/>
  <c r="I284" i="1"/>
  <c r="L283" i="1"/>
  <c r="I283" i="1"/>
  <c r="L280" i="1"/>
  <c r="K280" i="1"/>
  <c r="J280" i="1"/>
  <c r="I280" i="1"/>
  <c r="L277" i="1"/>
  <c r="K277" i="1"/>
  <c r="J277" i="1"/>
  <c r="I277" i="1"/>
  <c r="L275" i="1"/>
  <c r="K275" i="1"/>
  <c r="K274" i="1" s="1"/>
  <c r="J275" i="1"/>
  <c r="J274" i="1" s="1"/>
  <c r="I275" i="1"/>
  <c r="I274" i="1" s="1"/>
  <c r="L274" i="1"/>
  <c r="L270" i="1"/>
  <c r="K270" i="1"/>
  <c r="K269" i="1" s="1"/>
  <c r="J270" i="1"/>
  <c r="J269" i="1" s="1"/>
  <c r="I270" i="1"/>
  <c r="I269" i="1" s="1"/>
  <c r="L269" i="1"/>
  <c r="L267" i="1"/>
  <c r="L266" i="1" s="1"/>
  <c r="K267" i="1"/>
  <c r="K266" i="1" s="1"/>
  <c r="J267" i="1"/>
  <c r="J266" i="1" s="1"/>
  <c r="I267" i="1"/>
  <c r="I266" i="1"/>
  <c r="L264" i="1"/>
  <c r="L263" i="1" s="1"/>
  <c r="K264" i="1"/>
  <c r="J264" i="1"/>
  <c r="I264" i="1"/>
  <c r="I263" i="1" s="1"/>
  <c r="K263" i="1"/>
  <c r="J263" i="1"/>
  <c r="L260" i="1"/>
  <c r="K260" i="1"/>
  <c r="K259" i="1" s="1"/>
  <c r="J260" i="1"/>
  <c r="J259" i="1" s="1"/>
  <c r="I260" i="1"/>
  <c r="I259" i="1" s="1"/>
  <c r="L259" i="1"/>
  <c r="L256" i="1"/>
  <c r="L255" i="1" s="1"/>
  <c r="K256" i="1"/>
  <c r="K255" i="1" s="1"/>
  <c r="J256" i="1"/>
  <c r="J255" i="1" s="1"/>
  <c r="I256" i="1"/>
  <c r="I255" i="1"/>
  <c r="L252" i="1"/>
  <c r="L251" i="1" s="1"/>
  <c r="K252" i="1"/>
  <c r="J252" i="1"/>
  <c r="I252" i="1"/>
  <c r="I251" i="1" s="1"/>
  <c r="K251" i="1"/>
  <c r="J251" i="1"/>
  <c r="L248" i="1"/>
  <c r="K248" i="1"/>
  <c r="J248" i="1"/>
  <c r="I248" i="1"/>
  <c r="L245" i="1"/>
  <c r="K245" i="1"/>
  <c r="J245" i="1"/>
  <c r="I245" i="1"/>
  <c r="L243" i="1"/>
  <c r="L242" i="1" s="1"/>
  <c r="K243" i="1"/>
  <c r="K242" i="1" s="1"/>
  <c r="J243" i="1"/>
  <c r="J242" i="1" s="1"/>
  <c r="I243" i="1"/>
  <c r="I242" i="1"/>
  <c r="L236" i="1"/>
  <c r="K236" i="1"/>
  <c r="K235" i="1" s="1"/>
  <c r="K234" i="1" s="1"/>
  <c r="J236" i="1"/>
  <c r="J235" i="1" s="1"/>
  <c r="J234" i="1" s="1"/>
  <c r="I236" i="1"/>
  <c r="I235" i="1" s="1"/>
  <c r="I234" i="1" s="1"/>
  <c r="L235" i="1"/>
  <c r="L234" i="1" s="1"/>
  <c r="L232" i="1"/>
  <c r="K232" i="1"/>
  <c r="K231" i="1" s="1"/>
  <c r="K230" i="1" s="1"/>
  <c r="J232" i="1"/>
  <c r="J231" i="1" s="1"/>
  <c r="J230" i="1" s="1"/>
  <c r="I232" i="1"/>
  <c r="I231" i="1" s="1"/>
  <c r="I230" i="1" s="1"/>
  <c r="L231" i="1"/>
  <c r="L230" i="1" s="1"/>
  <c r="P223" i="1"/>
  <c r="O223" i="1"/>
  <c r="N223" i="1"/>
  <c r="M223" i="1"/>
  <c r="L223" i="1"/>
  <c r="L222" i="1" s="1"/>
  <c r="K223" i="1"/>
  <c r="J223" i="1"/>
  <c r="I223" i="1"/>
  <c r="I222" i="1" s="1"/>
  <c r="K222" i="1"/>
  <c r="J222" i="1"/>
  <c r="L220" i="1"/>
  <c r="K220" i="1"/>
  <c r="K219" i="1" s="1"/>
  <c r="K218" i="1" s="1"/>
  <c r="J220" i="1"/>
  <c r="J219" i="1" s="1"/>
  <c r="J218" i="1" s="1"/>
  <c r="I220" i="1"/>
  <c r="I219" i="1" s="1"/>
  <c r="L219" i="1"/>
  <c r="L218" i="1" s="1"/>
  <c r="L213" i="1"/>
  <c r="K213" i="1"/>
  <c r="K212" i="1" s="1"/>
  <c r="K211" i="1" s="1"/>
  <c r="J213" i="1"/>
  <c r="J212" i="1" s="1"/>
  <c r="J211" i="1" s="1"/>
  <c r="I213" i="1"/>
  <c r="I212" i="1" s="1"/>
  <c r="I211" i="1" s="1"/>
  <c r="L212" i="1"/>
  <c r="L211" i="1" s="1"/>
  <c r="L209" i="1"/>
  <c r="K209" i="1"/>
  <c r="K208" i="1" s="1"/>
  <c r="J209" i="1"/>
  <c r="J208" i="1" s="1"/>
  <c r="I209" i="1"/>
  <c r="I208" i="1" s="1"/>
  <c r="L208" i="1"/>
  <c r="L204" i="1"/>
  <c r="L203" i="1" s="1"/>
  <c r="K204" i="1"/>
  <c r="K203" i="1" s="1"/>
  <c r="J204" i="1"/>
  <c r="J203" i="1" s="1"/>
  <c r="I204" i="1"/>
  <c r="I203" i="1"/>
  <c r="L198" i="1"/>
  <c r="L197" i="1" s="1"/>
  <c r="K198" i="1"/>
  <c r="J198" i="1"/>
  <c r="I198" i="1"/>
  <c r="K197" i="1"/>
  <c r="J197" i="1"/>
  <c r="I197" i="1"/>
  <c r="L193" i="1"/>
  <c r="K193" i="1"/>
  <c r="K192" i="1" s="1"/>
  <c r="J193" i="1"/>
  <c r="J192" i="1" s="1"/>
  <c r="I193" i="1"/>
  <c r="I192" i="1" s="1"/>
  <c r="L192" i="1"/>
  <c r="L190" i="1"/>
  <c r="L189" i="1" s="1"/>
  <c r="K190" i="1"/>
  <c r="K189" i="1" s="1"/>
  <c r="K188" i="1" s="1"/>
  <c r="K187" i="1" s="1"/>
  <c r="J190" i="1"/>
  <c r="J189" i="1" s="1"/>
  <c r="I190" i="1"/>
  <c r="I189" i="1"/>
  <c r="L182" i="1"/>
  <c r="L181" i="1" s="1"/>
  <c r="K182" i="1"/>
  <c r="J182" i="1"/>
  <c r="I182" i="1"/>
  <c r="K181" i="1"/>
  <c r="J181" i="1"/>
  <c r="I181" i="1"/>
  <c r="L177" i="1"/>
  <c r="K177" i="1"/>
  <c r="K176" i="1" s="1"/>
  <c r="K175" i="1" s="1"/>
  <c r="J177" i="1"/>
  <c r="J176" i="1" s="1"/>
  <c r="J175" i="1" s="1"/>
  <c r="I177" i="1"/>
  <c r="I176" i="1" s="1"/>
  <c r="I175" i="1" s="1"/>
  <c r="L176" i="1"/>
  <c r="L173" i="1"/>
  <c r="K173" i="1"/>
  <c r="K172" i="1" s="1"/>
  <c r="K171" i="1" s="1"/>
  <c r="J173" i="1"/>
  <c r="J172" i="1" s="1"/>
  <c r="J171" i="1" s="1"/>
  <c r="J170" i="1" s="1"/>
  <c r="I173" i="1"/>
  <c r="I172" i="1" s="1"/>
  <c r="I171" i="1" s="1"/>
  <c r="L172" i="1"/>
  <c r="L171" i="1" s="1"/>
  <c r="L168" i="1"/>
  <c r="L167" i="1" s="1"/>
  <c r="K168" i="1"/>
  <c r="J168" i="1"/>
  <c r="I168" i="1"/>
  <c r="K167" i="1"/>
  <c r="J167" i="1"/>
  <c r="J161" i="1" s="1"/>
  <c r="J160" i="1" s="1"/>
  <c r="I167" i="1"/>
  <c r="L163" i="1"/>
  <c r="K163" i="1"/>
  <c r="K162" i="1" s="1"/>
  <c r="K161" i="1" s="1"/>
  <c r="K160" i="1" s="1"/>
  <c r="J163" i="1"/>
  <c r="I163" i="1"/>
  <c r="I162" i="1" s="1"/>
  <c r="I161" i="1" s="1"/>
  <c r="I160" i="1" s="1"/>
  <c r="L162" i="1"/>
  <c r="J162" i="1"/>
  <c r="L157" i="1"/>
  <c r="L156" i="1" s="1"/>
  <c r="L155" i="1" s="1"/>
  <c r="K157" i="1"/>
  <c r="J157" i="1"/>
  <c r="I157" i="1"/>
  <c r="K156" i="1"/>
  <c r="K155" i="1" s="1"/>
  <c r="J156" i="1"/>
  <c r="J155" i="1" s="1"/>
  <c r="I156" i="1"/>
  <c r="I155" i="1"/>
  <c r="L153" i="1"/>
  <c r="L152" i="1" s="1"/>
  <c r="K153" i="1"/>
  <c r="J153" i="1"/>
  <c r="I153" i="1"/>
  <c r="K152" i="1"/>
  <c r="J152" i="1"/>
  <c r="I152" i="1"/>
  <c r="L149" i="1"/>
  <c r="K149" i="1"/>
  <c r="K148" i="1" s="1"/>
  <c r="K147" i="1" s="1"/>
  <c r="J149" i="1"/>
  <c r="I149" i="1"/>
  <c r="I148" i="1" s="1"/>
  <c r="I147" i="1" s="1"/>
  <c r="L148" i="1"/>
  <c r="L147" i="1" s="1"/>
  <c r="J148" i="1"/>
  <c r="J147" i="1"/>
  <c r="L144" i="1"/>
  <c r="K144" i="1"/>
  <c r="J144" i="1"/>
  <c r="I144" i="1"/>
  <c r="I143" i="1" s="1"/>
  <c r="I142" i="1" s="1"/>
  <c r="I141" i="1" s="1"/>
  <c r="L143" i="1"/>
  <c r="L142" i="1" s="1"/>
  <c r="L141" i="1" s="1"/>
  <c r="K143" i="1"/>
  <c r="K142" i="1" s="1"/>
  <c r="J143" i="1"/>
  <c r="J142" i="1"/>
  <c r="J141" i="1" s="1"/>
  <c r="L139" i="1"/>
  <c r="L138" i="1" s="1"/>
  <c r="L137" i="1" s="1"/>
  <c r="K139" i="1"/>
  <c r="K138" i="1" s="1"/>
  <c r="K137" i="1" s="1"/>
  <c r="J139" i="1"/>
  <c r="I139" i="1"/>
  <c r="I138" i="1" s="1"/>
  <c r="I137" i="1" s="1"/>
  <c r="J138" i="1"/>
  <c r="J137" i="1" s="1"/>
  <c r="L135" i="1"/>
  <c r="L134" i="1" s="1"/>
  <c r="L133" i="1" s="1"/>
  <c r="K135" i="1"/>
  <c r="K134" i="1" s="1"/>
  <c r="K133" i="1" s="1"/>
  <c r="J135" i="1"/>
  <c r="I135" i="1"/>
  <c r="J134" i="1"/>
  <c r="J133" i="1" s="1"/>
  <c r="I134" i="1"/>
  <c r="I133" i="1"/>
  <c r="L131" i="1"/>
  <c r="L130" i="1" s="1"/>
  <c r="L129" i="1" s="1"/>
  <c r="K131" i="1"/>
  <c r="K130" i="1" s="1"/>
  <c r="K129" i="1" s="1"/>
  <c r="J131" i="1"/>
  <c r="I131" i="1"/>
  <c r="J130" i="1"/>
  <c r="J129" i="1" s="1"/>
  <c r="I130" i="1"/>
  <c r="I129" i="1"/>
  <c r="L127" i="1"/>
  <c r="L126" i="1" s="1"/>
  <c r="L125" i="1" s="1"/>
  <c r="K127" i="1"/>
  <c r="K126" i="1" s="1"/>
  <c r="K125" i="1" s="1"/>
  <c r="J127" i="1"/>
  <c r="I127" i="1"/>
  <c r="I126" i="1" s="1"/>
  <c r="I125" i="1" s="1"/>
  <c r="J126" i="1"/>
  <c r="J125" i="1" s="1"/>
  <c r="L123" i="1"/>
  <c r="L122" i="1" s="1"/>
  <c r="L121" i="1" s="1"/>
  <c r="K123" i="1"/>
  <c r="K122" i="1" s="1"/>
  <c r="K121" i="1" s="1"/>
  <c r="J123" i="1"/>
  <c r="I123" i="1"/>
  <c r="I122" i="1" s="1"/>
  <c r="I121" i="1" s="1"/>
  <c r="J122" i="1"/>
  <c r="J121" i="1" s="1"/>
  <c r="L118" i="1"/>
  <c r="L117" i="1" s="1"/>
  <c r="L116" i="1" s="1"/>
  <c r="K118" i="1"/>
  <c r="K117" i="1" s="1"/>
  <c r="K116" i="1" s="1"/>
  <c r="J118" i="1"/>
  <c r="I118" i="1"/>
  <c r="I117" i="1" s="1"/>
  <c r="I116" i="1" s="1"/>
  <c r="I115" i="1" s="1"/>
  <c r="J117" i="1"/>
  <c r="J116" i="1" s="1"/>
  <c r="L112" i="1"/>
  <c r="L111" i="1" s="1"/>
  <c r="K112" i="1"/>
  <c r="J112" i="1"/>
  <c r="J111" i="1" s="1"/>
  <c r="I112" i="1"/>
  <c r="K111" i="1"/>
  <c r="I111" i="1"/>
  <c r="L108" i="1"/>
  <c r="L107" i="1" s="1"/>
  <c r="K108" i="1"/>
  <c r="K107" i="1" s="1"/>
  <c r="K106" i="1" s="1"/>
  <c r="J108" i="1"/>
  <c r="I108" i="1"/>
  <c r="I107" i="1" s="1"/>
  <c r="I106" i="1" s="1"/>
  <c r="J107" i="1"/>
  <c r="J106" i="1" s="1"/>
  <c r="L103" i="1"/>
  <c r="L102" i="1" s="1"/>
  <c r="L101" i="1" s="1"/>
  <c r="K103" i="1"/>
  <c r="K102" i="1" s="1"/>
  <c r="K101" i="1" s="1"/>
  <c r="J103" i="1"/>
  <c r="I103" i="1"/>
  <c r="I102" i="1" s="1"/>
  <c r="I101" i="1" s="1"/>
  <c r="J102" i="1"/>
  <c r="J101" i="1" s="1"/>
  <c r="L98" i="1"/>
  <c r="L97" i="1" s="1"/>
  <c r="L96" i="1" s="1"/>
  <c r="K98" i="1"/>
  <c r="K97" i="1" s="1"/>
  <c r="K96" i="1" s="1"/>
  <c r="J98" i="1"/>
  <c r="I98" i="1"/>
  <c r="I97" i="1" s="1"/>
  <c r="I96" i="1" s="1"/>
  <c r="J97" i="1"/>
  <c r="J96" i="1" s="1"/>
  <c r="L91" i="1"/>
  <c r="L90" i="1" s="1"/>
  <c r="L89" i="1" s="1"/>
  <c r="L88" i="1" s="1"/>
  <c r="K91" i="1"/>
  <c r="K90" i="1" s="1"/>
  <c r="K89" i="1" s="1"/>
  <c r="K88" i="1" s="1"/>
  <c r="J91" i="1"/>
  <c r="J90" i="1" s="1"/>
  <c r="J89" i="1" s="1"/>
  <c r="J88" i="1" s="1"/>
  <c r="I91" i="1"/>
  <c r="I90" i="1"/>
  <c r="I89" i="1" s="1"/>
  <c r="I88" i="1" s="1"/>
  <c r="L86" i="1"/>
  <c r="K86" i="1"/>
  <c r="J86" i="1"/>
  <c r="I86" i="1"/>
  <c r="I85" i="1" s="1"/>
  <c r="I84" i="1" s="1"/>
  <c r="L85" i="1"/>
  <c r="L84" i="1" s="1"/>
  <c r="K85" i="1"/>
  <c r="K84" i="1" s="1"/>
  <c r="J85" i="1"/>
  <c r="J84" i="1"/>
  <c r="L80" i="1"/>
  <c r="K80" i="1"/>
  <c r="K79" i="1" s="1"/>
  <c r="K68" i="1" s="1"/>
  <c r="K67" i="1" s="1"/>
  <c r="J80" i="1"/>
  <c r="I80" i="1"/>
  <c r="I79" i="1" s="1"/>
  <c r="I68" i="1" s="1"/>
  <c r="I67" i="1" s="1"/>
  <c r="L79" i="1"/>
  <c r="J79" i="1"/>
  <c r="L75" i="1"/>
  <c r="L74" i="1" s="1"/>
  <c r="K75" i="1"/>
  <c r="J75" i="1"/>
  <c r="J74" i="1" s="1"/>
  <c r="I75" i="1"/>
  <c r="K74" i="1"/>
  <c r="I74" i="1"/>
  <c r="L70" i="1"/>
  <c r="L69" i="1" s="1"/>
  <c r="L68" i="1" s="1"/>
  <c r="L67" i="1" s="1"/>
  <c r="K70" i="1"/>
  <c r="J70" i="1"/>
  <c r="I70" i="1"/>
  <c r="K69" i="1"/>
  <c r="J69" i="1"/>
  <c r="I69" i="1"/>
  <c r="L50" i="1"/>
  <c r="L49" i="1" s="1"/>
  <c r="L48" i="1" s="1"/>
  <c r="L47" i="1" s="1"/>
  <c r="K50" i="1"/>
  <c r="K49" i="1" s="1"/>
  <c r="K48" i="1" s="1"/>
  <c r="K47" i="1" s="1"/>
  <c r="J50" i="1"/>
  <c r="J49" i="1" s="1"/>
  <c r="J48" i="1" s="1"/>
  <c r="J47" i="1" s="1"/>
  <c r="I50" i="1"/>
  <c r="I49" i="1"/>
  <c r="I48" i="1" s="1"/>
  <c r="I47" i="1" s="1"/>
  <c r="L45" i="1"/>
  <c r="K45" i="1"/>
  <c r="K44" i="1" s="1"/>
  <c r="K43" i="1" s="1"/>
  <c r="J45" i="1"/>
  <c r="J44" i="1" s="1"/>
  <c r="J43" i="1" s="1"/>
  <c r="I45" i="1"/>
  <c r="I44" i="1" s="1"/>
  <c r="I43" i="1" s="1"/>
  <c r="L44" i="1"/>
  <c r="L43" i="1" s="1"/>
  <c r="L41" i="1"/>
  <c r="K41" i="1"/>
  <c r="J41" i="1"/>
  <c r="I41" i="1"/>
  <c r="I38" i="1" s="1"/>
  <c r="I37" i="1" s="1"/>
  <c r="I36" i="1" s="1"/>
  <c r="L39" i="1"/>
  <c r="L38" i="1" s="1"/>
  <c r="L37" i="1" s="1"/>
  <c r="K39" i="1"/>
  <c r="J39" i="1"/>
  <c r="I39" i="1"/>
  <c r="K38" i="1"/>
  <c r="J38" i="1"/>
  <c r="J37" i="1" s="1"/>
  <c r="J36" i="1" s="1"/>
  <c r="K37" i="1"/>
  <c r="L367" i="2"/>
  <c r="L366" i="2" s="1"/>
  <c r="K367" i="2"/>
  <c r="J367" i="2"/>
  <c r="J366" i="2" s="1"/>
  <c r="I367" i="2"/>
  <c r="K366" i="2"/>
  <c r="I366" i="2"/>
  <c r="L364" i="2"/>
  <c r="K364" i="2"/>
  <c r="K363" i="2" s="1"/>
  <c r="J364" i="2"/>
  <c r="J363" i="2" s="1"/>
  <c r="I364" i="2"/>
  <c r="I363" i="2" s="1"/>
  <c r="L363" i="2"/>
  <c r="L361" i="2"/>
  <c r="L360" i="2" s="1"/>
  <c r="K361" i="2"/>
  <c r="K360" i="2" s="1"/>
  <c r="J361" i="2"/>
  <c r="I361" i="2"/>
  <c r="I360" i="2" s="1"/>
  <c r="J360" i="2"/>
  <c r="L357" i="2"/>
  <c r="K357" i="2"/>
  <c r="J357" i="2"/>
  <c r="I357" i="2"/>
  <c r="L356" i="2"/>
  <c r="K356" i="2"/>
  <c r="J356" i="2"/>
  <c r="I356" i="2"/>
  <c r="L353" i="2"/>
  <c r="K353" i="2"/>
  <c r="K352" i="2" s="1"/>
  <c r="J353" i="2"/>
  <c r="J352" i="2" s="1"/>
  <c r="J338" i="2" s="1"/>
  <c r="I353" i="2"/>
  <c r="I352" i="2" s="1"/>
  <c r="L352" i="2"/>
  <c r="L349" i="2"/>
  <c r="L348" i="2" s="1"/>
  <c r="K349" i="2"/>
  <c r="K348" i="2" s="1"/>
  <c r="J349" i="2"/>
  <c r="I349" i="2"/>
  <c r="I348" i="2" s="1"/>
  <c r="J348" i="2"/>
  <c r="L345" i="2"/>
  <c r="K345" i="2"/>
  <c r="J345" i="2"/>
  <c r="I345" i="2"/>
  <c r="L342" i="2"/>
  <c r="K342" i="2"/>
  <c r="J342" i="2"/>
  <c r="I342" i="2"/>
  <c r="P340" i="2"/>
  <c r="O340" i="2"/>
  <c r="N340" i="2"/>
  <c r="M340" i="2"/>
  <c r="L340" i="2"/>
  <c r="L339" i="2" s="1"/>
  <c r="L338" i="2" s="1"/>
  <c r="K340" i="2"/>
  <c r="J340" i="2"/>
  <c r="I340" i="2"/>
  <c r="K339" i="2"/>
  <c r="J339" i="2"/>
  <c r="I339" i="2"/>
  <c r="L335" i="2"/>
  <c r="L334" i="2" s="1"/>
  <c r="K335" i="2"/>
  <c r="J335" i="2"/>
  <c r="I335" i="2"/>
  <c r="K334" i="2"/>
  <c r="J334" i="2"/>
  <c r="I334" i="2"/>
  <c r="L332" i="2"/>
  <c r="K332" i="2"/>
  <c r="K331" i="2" s="1"/>
  <c r="J332" i="2"/>
  <c r="J331" i="2" s="1"/>
  <c r="I332" i="2"/>
  <c r="I331" i="2" s="1"/>
  <c r="L331" i="2"/>
  <c r="L329" i="2"/>
  <c r="L328" i="2" s="1"/>
  <c r="K329" i="2"/>
  <c r="K328" i="2" s="1"/>
  <c r="J329" i="2"/>
  <c r="I329" i="2"/>
  <c r="I328" i="2" s="1"/>
  <c r="J328" i="2"/>
  <c r="L325" i="2"/>
  <c r="L324" i="2" s="1"/>
  <c r="K325" i="2"/>
  <c r="J325" i="2"/>
  <c r="J324" i="2" s="1"/>
  <c r="I325" i="2"/>
  <c r="K324" i="2"/>
  <c r="I324" i="2"/>
  <c r="L321" i="2"/>
  <c r="K321" i="2"/>
  <c r="K320" i="2" s="1"/>
  <c r="J321" i="2"/>
  <c r="J320" i="2" s="1"/>
  <c r="I321" i="2"/>
  <c r="I320" i="2" s="1"/>
  <c r="L320" i="2"/>
  <c r="L317" i="2"/>
  <c r="L316" i="2" s="1"/>
  <c r="K317" i="2"/>
  <c r="K316" i="2" s="1"/>
  <c r="J317" i="2"/>
  <c r="I317" i="2"/>
  <c r="I316" i="2" s="1"/>
  <c r="J316" i="2"/>
  <c r="L313" i="2"/>
  <c r="K313" i="2"/>
  <c r="J313" i="2"/>
  <c r="I313" i="2"/>
  <c r="L310" i="2"/>
  <c r="K310" i="2"/>
  <c r="J310" i="2"/>
  <c r="I310" i="2"/>
  <c r="L308" i="2"/>
  <c r="K308" i="2"/>
  <c r="K307" i="2" s="1"/>
  <c r="J308" i="2"/>
  <c r="J307" i="2" s="1"/>
  <c r="I308" i="2"/>
  <c r="I307" i="2" s="1"/>
  <c r="L307" i="2"/>
  <c r="L302" i="2"/>
  <c r="L301" i="2" s="1"/>
  <c r="K302" i="2"/>
  <c r="J302" i="2"/>
  <c r="I302" i="2"/>
  <c r="K301" i="2"/>
  <c r="J301" i="2"/>
  <c r="I301" i="2"/>
  <c r="L299" i="2"/>
  <c r="K299" i="2"/>
  <c r="K298" i="2" s="1"/>
  <c r="J299" i="2"/>
  <c r="J298" i="2" s="1"/>
  <c r="I299" i="2"/>
  <c r="I298" i="2" s="1"/>
  <c r="L298" i="2"/>
  <c r="L296" i="2"/>
  <c r="L295" i="2" s="1"/>
  <c r="K296" i="2"/>
  <c r="K295" i="2" s="1"/>
  <c r="J296" i="2"/>
  <c r="I296" i="2"/>
  <c r="I295" i="2" s="1"/>
  <c r="J295" i="2"/>
  <c r="L292" i="2"/>
  <c r="L291" i="2" s="1"/>
  <c r="K292" i="2"/>
  <c r="J292" i="2"/>
  <c r="I292" i="2"/>
  <c r="K291" i="2"/>
  <c r="J291" i="2"/>
  <c r="I291" i="2"/>
  <c r="L288" i="2"/>
  <c r="K288" i="2"/>
  <c r="K287" i="2" s="1"/>
  <c r="J288" i="2"/>
  <c r="J287" i="2" s="1"/>
  <c r="I288" i="2"/>
  <c r="I287" i="2" s="1"/>
  <c r="L287" i="2"/>
  <c r="L284" i="2"/>
  <c r="L283" i="2" s="1"/>
  <c r="K284" i="2"/>
  <c r="K283" i="2" s="1"/>
  <c r="J284" i="2"/>
  <c r="I284" i="2"/>
  <c r="I283" i="2" s="1"/>
  <c r="J283" i="2"/>
  <c r="L280" i="2"/>
  <c r="K280" i="2"/>
  <c r="J280" i="2"/>
  <c r="I280" i="2"/>
  <c r="L277" i="2"/>
  <c r="K277" i="2"/>
  <c r="J277" i="2"/>
  <c r="I277" i="2"/>
  <c r="L275" i="2"/>
  <c r="K275" i="2"/>
  <c r="K274" i="2" s="1"/>
  <c r="K273" i="2" s="1"/>
  <c r="J275" i="2"/>
  <c r="J274" i="2" s="1"/>
  <c r="J273" i="2" s="1"/>
  <c r="I275" i="2"/>
  <c r="I274" i="2" s="1"/>
  <c r="L274" i="2"/>
  <c r="L273" i="2" s="1"/>
  <c r="L270" i="2"/>
  <c r="K270" i="2"/>
  <c r="K269" i="2" s="1"/>
  <c r="J270" i="2"/>
  <c r="J269" i="2" s="1"/>
  <c r="I270" i="2"/>
  <c r="I269" i="2" s="1"/>
  <c r="L269" i="2"/>
  <c r="L267" i="2"/>
  <c r="L266" i="2" s="1"/>
  <c r="K267" i="2"/>
  <c r="K266" i="2" s="1"/>
  <c r="J267" i="2"/>
  <c r="I267" i="2"/>
  <c r="I266" i="2" s="1"/>
  <c r="J266" i="2"/>
  <c r="L264" i="2"/>
  <c r="L263" i="2" s="1"/>
  <c r="K264" i="2"/>
  <c r="J264" i="2"/>
  <c r="I264" i="2"/>
  <c r="K263" i="2"/>
  <c r="J263" i="2"/>
  <c r="I263" i="2"/>
  <c r="L260" i="2"/>
  <c r="K260" i="2"/>
  <c r="K259" i="2" s="1"/>
  <c r="J260" i="2"/>
  <c r="J259" i="2" s="1"/>
  <c r="I260" i="2"/>
  <c r="I259" i="2" s="1"/>
  <c r="L259" i="2"/>
  <c r="L256" i="2"/>
  <c r="L255" i="2" s="1"/>
  <c r="K256" i="2"/>
  <c r="K255" i="2" s="1"/>
  <c r="J256" i="2"/>
  <c r="I256" i="2"/>
  <c r="I255" i="2" s="1"/>
  <c r="J255" i="2"/>
  <c r="L252" i="2"/>
  <c r="L251" i="2" s="1"/>
  <c r="K252" i="2"/>
  <c r="J252" i="2"/>
  <c r="I252" i="2"/>
  <c r="K251" i="2"/>
  <c r="J251" i="2"/>
  <c r="I251" i="2"/>
  <c r="L248" i="2"/>
  <c r="K248" i="2"/>
  <c r="J248" i="2"/>
  <c r="I248" i="2"/>
  <c r="L245" i="2"/>
  <c r="K245" i="2"/>
  <c r="J245" i="2"/>
  <c r="I245" i="2"/>
  <c r="L243" i="2"/>
  <c r="L242" i="2" s="1"/>
  <c r="K243" i="2"/>
  <c r="K242" i="2" s="1"/>
  <c r="K241" i="2" s="1"/>
  <c r="J243" i="2"/>
  <c r="I243" i="2"/>
  <c r="I242" i="2" s="1"/>
  <c r="J242" i="2"/>
  <c r="L236" i="2"/>
  <c r="K236" i="2"/>
  <c r="K235" i="2" s="1"/>
  <c r="K234" i="2" s="1"/>
  <c r="J236" i="2"/>
  <c r="J235" i="2" s="1"/>
  <c r="J234" i="2" s="1"/>
  <c r="I236" i="2"/>
  <c r="I235" i="2" s="1"/>
  <c r="I234" i="2" s="1"/>
  <c r="L235" i="2"/>
  <c r="L234" i="2" s="1"/>
  <c r="L232" i="2"/>
  <c r="K232" i="2"/>
  <c r="K231" i="2" s="1"/>
  <c r="K230" i="2" s="1"/>
  <c r="J232" i="2"/>
  <c r="J231" i="2" s="1"/>
  <c r="J230" i="2" s="1"/>
  <c r="I232" i="2"/>
  <c r="I231" i="2" s="1"/>
  <c r="I230" i="2" s="1"/>
  <c r="L231" i="2"/>
  <c r="L230" i="2" s="1"/>
  <c r="P223" i="2"/>
  <c r="O223" i="2"/>
  <c r="N223" i="2"/>
  <c r="M223" i="2"/>
  <c r="L223" i="2"/>
  <c r="L222" i="2" s="1"/>
  <c r="K223" i="2"/>
  <c r="J223" i="2"/>
  <c r="J222" i="2" s="1"/>
  <c r="I223" i="2"/>
  <c r="K222" i="2"/>
  <c r="I222" i="2"/>
  <c r="L220" i="2"/>
  <c r="K220" i="2"/>
  <c r="K219" i="2" s="1"/>
  <c r="K218" i="2" s="1"/>
  <c r="J220" i="2"/>
  <c r="J219" i="2" s="1"/>
  <c r="J218" i="2" s="1"/>
  <c r="I220" i="2"/>
  <c r="I219" i="2" s="1"/>
  <c r="I218" i="2" s="1"/>
  <c r="L219" i="2"/>
  <c r="L218" i="2" s="1"/>
  <c r="L213" i="2"/>
  <c r="K213" i="2"/>
  <c r="K212" i="2" s="1"/>
  <c r="K211" i="2" s="1"/>
  <c r="J213" i="2"/>
  <c r="J212" i="2" s="1"/>
  <c r="J211" i="2" s="1"/>
  <c r="I213" i="2"/>
  <c r="I212" i="2" s="1"/>
  <c r="I211" i="2" s="1"/>
  <c r="L212" i="2"/>
  <c r="L211" i="2" s="1"/>
  <c r="L209" i="2"/>
  <c r="K209" i="2"/>
  <c r="K208" i="2" s="1"/>
  <c r="J209" i="2"/>
  <c r="J208" i="2" s="1"/>
  <c r="I209" i="2"/>
  <c r="I208" i="2" s="1"/>
  <c r="L208" i="2"/>
  <c r="L204" i="2"/>
  <c r="L203" i="2" s="1"/>
  <c r="K204" i="2"/>
  <c r="K203" i="2" s="1"/>
  <c r="J204" i="2"/>
  <c r="I204" i="2"/>
  <c r="I203" i="2" s="1"/>
  <c r="J203" i="2"/>
  <c r="L198" i="2"/>
  <c r="L197" i="2" s="1"/>
  <c r="K198" i="2"/>
  <c r="J198" i="2"/>
  <c r="I198" i="2"/>
  <c r="K197" i="2"/>
  <c r="J197" i="2"/>
  <c r="I197" i="2"/>
  <c r="L193" i="2"/>
  <c r="K193" i="2"/>
  <c r="K192" i="2" s="1"/>
  <c r="J193" i="2"/>
  <c r="J192" i="2" s="1"/>
  <c r="I193" i="2"/>
  <c r="I192" i="2" s="1"/>
  <c r="L192" i="2"/>
  <c r="L190" i="2"/>
  <c r="L189" i="2" s="1"/>
  <c r="K190" i="2"/>
  <c r="K189" i="2" s="1"/>
  <c r="J190" i="2"/>
  <c r="I190" i="2"/>
  <c r="I189" i="2" s="1"/>
  <c r="J189" i="2"/>
  <c r="L182" i="2"/>
  <c r="L181" i="2" s="1"/>
  <c r="K182" i="2"/>
  <c r="J182" i="2"/>
  <c r="I182" i="2"/>
  <c r="K181" i="2"/>
  <c r="J181" i="2"/>
  <c r="I181" i="2"/>
  <c r="L177" i="2"/>
  <c r="K177" i="2"/>
  <c r="K176" i="2" s="1"/>
  <c r="K175" i="2" s="1"/>
  <c r="J177" i="2"/>
  <c r="J176" i="2" s="1"/>
  <c r="J175" i="2" s="1"/>
  <c r="I177" i="2"/>
  <c r="I176" i="2" s="1"/>
  <c r="I175" i="2" s="1"/>
  <c r="L176" i="2"/>
  <c r="L173" i="2"/>
  <c r="K173" i="2"/>
  <c r="K172" i="2" s="1"/>
  <c r="K171" i="2" s="1"/>
  <c r="K170" i="2" s="1"/>
  <c r="J173" i="2"/>
  <c r="J172" i="2" s="1"/>
  <c r="J171" i="2" s="1"/>
  <c r="I173" i="2"/>
  <c r="I172" i="2" s="1"/>
  <c r="I171" i="2" s="1"/>
  <c r="I170" i="2" s="1"/>
  <c r="L172" i="2"/>
  <c r="L171" i="2" s="1"/>
  <c r="L168" i="2"/>
  <c r="L167" i="2" s="1"/>
  <c r="K168" i="2"/>
  <c r="J168" i="2"/>
  <c r="I168" i="2"/>
  <c r="K167" i="2"/>
  <c r="J167" i="2"/>
  <c r="I167" i="2"/>
  <c r="L163" i="2"/>
  <c r="K163" i="2"/>
  <c r="K162" i="2" s="1"/>
  <c r="K161" i="2" s="1"/>
  <c r="K160" i="2" s="1"/>
  <c r="J163" i="2"/>
  <c r="J162" i="2" s="1"/>
  <c r="J161" i="2" s="1"/>
  <c r="J160" i="2" s="1"/>
  <c r="I163" i="2"/>
  <c r="I162" i="2" s="1"/>
  <c r="I161" i="2" s="1"/>
  <c r="I160" i="2" s="1"/>
  <c r="L162" i="2"/>
  <c r="L161" i="2" s="1"/>
  <c r="L160" i="2" s="1"/>
  <c r="L157" i="2"/>
  <c r="L156" i="2" s="1"/>
  <c r="L155" i="2" s="1"/>
  <c r="K157" i="2"/>
  <c r="J157" i="2"/>
  <c r="J156" i="2" s="1"/>
  <c r="J155" i="2" s="1"/>
  <c r="I157" i="2"/>
  <c r="K156" i="2"/>
  <c r="K155" i="2" s="1"/>
  <c r="I156" i="2"/>
  <c r="I155" i="2" s="1"/>
  <c r="L153" i="2"/>
  <c r="L152" i="2" s="1"/>
  <c r="K153" i="2"/>
  <c r="J153" i="2"/>
  <c r="J152" i="2" s="1"/>
  <c r="I153" i="2"/>
  <c r="K152" i="2"/>
  <c r="I152" i="2"/>
  <c r="L149" i="2"/>
  <c r="K149" i="2"/>
  <c r="K148" i="2" s="1"/>
  <c r="K147" i="2" s="1"/>
  <c r="J149" i="2"/>
  <c r="J148" i="2" s="1"/>
  <c r="J147" i="2" s="1"/>
  <c r="I149" i="2"/>
  <c r="I148" i="2" s="1"/>
  <c r="I147" i="2" s="1"/>
  <c r="L148" i="2"/>
  <c r="L147" i="2" s="1"/>
  <c r="L144" i="2"/>
  <c r="K144" i="2"/>
  <c r="K143" i="2" s="1"/>
  <c r="K142" i="2" s="1"/>
  <c r="K141" i="2" s="1"/>
  <c r="J144" i="2"/>
  <c r="J143" i="2" s="1"/>
  <c r="J142" i="2" s="1"/>
  <c r="J141" i="2" s="1"/>
  <c r="I144" i="2"/>
  <c r="I143" i="2" s="1"/>
  <c r="I142" i="2" s="1"/>
  <c r="I141" i="2" s="1"/>
  <c r="L143" i="2"/>
  <c r="L142" i="2" s="1"/>
  <c r="L139" i="2"/>
  <c r="L138" i="2" s="1"/>
  <c r="L137" i="2" s="1"/>
  <c r="K139" i="2"/>
  <c r="J139" i="2"/>
  <c r="J138" i="2" s="1"/>
  <c r="J137" i="2" s="1"/>
  <c r="I139" i="2"/>
  <c r="K138" i="2"/>
  <c r="K137" i="2" s="1"/>
  <c r="I138" i="2"/>
  <c r="I137" i="2"/>
  <c r="L135" i="2"/>
  <c r="L134" i="2" s="1"/>
  <c r="L133" i="2" s="1"/>
  <c r="K135" i="2"/>
  <c r="J135" i="2"/>
  <c r="J134" i="2" s="1"/>
  <c r="J133" i="2" s="1"/>
  <c r="I135" i="2"/>
  <c r="K134" i="2"/>
  <c r="K133" i="2" s="1"/>
  <c r="I134" i="2"/>
  <c r="I133" i="2"/>
  <c r="L131" i="2"/>
  <c r="L130" i="2" s="1"/>
  <c r="L129" i="2" s="1"/>
  <c r="K131" i="2"/>
  <c r="J131" i="2"/>
  <c r="J130" i="2" s="1"/>
  <c r="J129" i="2" s="1"/>
  <c r="I131" i="2"/>
  <c r="K130" i="2"/>
  <c r="K129" i="2" s="1"/>
  <c r="I130" i="2"/>
  <c r="I129" i="2"/>
  <c r="L127" i="2"/>
  <c r="L126" i="2" s="1"/>
  <c r="L125" i="2" s="1"/>
  <c r="K127" i="2"/>
  <c r="J127" i="2"/>
  <c r="J126" i="2" s="1"/>
  <c r="J125" i="2" s="1"/>
  <c r="I127" i="2"/>
  <c r="K126" i="2"/>
  <c r="K125" i="2" s="1"/>
  <c r="I126" i="2"/>
  <c r="I125" i="2"/>
  <c r="L123" i="2"/>
  <c r="L122" i="2" s="1"/>
  <c r="L121" i="2" s="1"/>
  <c r="K123" i="2"/>
  <c r="J123" i="2"/>
  <c r="J122" i="2" s="1"/>
  <c r="J121" i="2" s="1"/>
  <c r="I123" i="2"/>
  <c r="K122" i="2"/>
  <c r="K121" i="2" s="1"/>
  <c r="I122" i="2"/>
  <c r="I121" i="2"/>
  <c r="L118" i="2"/>
  <c r="L117" i="2" s="1"/>
  <c r="L116" i="2" s="1"/>
  <c r="K118" i="2"/>
  <c r="J118" i="2"/>
  <c r="J117" i="2" s="1"/>
  <c r="J116" i="2" s="1"/>
  <c r="I118" i="2"/>
  <c r="K117" i="2"/>
  <c r="K116" i="2" s="1"/>
  <c r="I117" i="2"/>
  <c r="I116" i="2"/>
  <c r="I115" i="2" s="1"/>
  <c r="L112" i="2"/>
  <c r="L111" i="2" s="1"/>
  <c r="K112" i="2"/>
  <c r="K111" i="2" s="1"/>
  <c r="J112" i="2"/>
  <c r="I112" i="2"/>
  <c r="J111" i="2"/>
  <c r="I111" i="2"/>
  <c r="L108" i="2"/>
  <c r="L107" i="2" s="1"/>
  <c r="K108" i="2"/>
  <c r="J108" i="2"/>
  <c r="J107" i="2" s="1"/>
  <c r="J106" i="2" s="1"/>
  <c r="I108" i="2"/>
  <c r="K107" i="2"/>
  <c r="I107" i="2"/>
  <c r="I106" i="2"/>
  <c r="L103" i="2"/>
  <c r="L102" i="2" s="1"/>
  <c r="L101" i="2" s="1"/>
  <c r="K103" i="2"/>
  <c r="J103" i="2"/>
  <c r="J102" i="2" s="1"/>
  <c r="J101" i="2" s="1"/>
  <c r="I103" i="2"/>
  <c r="K102" i="2"/>
  <c r="K101" i="2" s="1"/>
  <c r="I102" i="2"/>
  <c r="I101" i="2"/>
  <c r="L98" i="2"/>
  <c r="L97" i="2" s="1"/>
  <c r="L96" i="2" s="1"/>
  <c r="K98" i="2"/>
  <c r="J98" i="2"/>
  <c r="J97" i="2" s="1"/>
  <c r="J96" i="2" s="1"/>
  <c r="I98" i="2"/>
  <c r="K97" i="2"/>
  <c r="K96" i="2" s="1"/>
  <c r="I97" i="2"/>
  <c r="I96" i="2"/>
  <c r="I95" i="2" s="1"/>
  <c r="L91" i="2"/>
  <c r="L90" i="2" s="1"/>
  <c r="L89" i="2" s="1"/>
  <c r="L88" i="2" s="1"/>
  <c r="K91" i="2"/>
  <c r="K90" i="2" s="1"/>
  <c r="K89" i="2" s="1"/>
  <c r="K88" i="2" s="1"/>
  <c r="J91" i="2"/>
  <c r="I91" i="2"/>
  <c r="J90" i="2"/>
  <c r="J89" i="2" s="1"/>
  <c r="J88" i="2" s="1"/>
  <c r="I90" i="2"/>
  <c r="I89" i="2" s="1"/>
  <c r="I88" i="2" s="1"/>
  <c r="L86" i="2"/>
  <c r="K86" i="2"/>
  <c r="K85" i="2" s="1"/>
  <c r="K84" i="2" s="1"/>
  <c r="J86" i="2"/>
  <c r="J85" i="2" s="1"/>
  <c r="J84" i="2" s="1"/>
  <c r="I86" i="2"/>
  <c r="I85" i="2" s="1"/>
  <c r="I84" i="2" s="1"/>
  <c r="L85" i="2"/>
  <c r="L84" i="2" s="1"/>
  <c r="L80" i="2"/>
  <c r="K80" i="2"/>
  <c r="K79" i="2" s="1"/>
  <c r="J80" i="2"/>
  <c r="J79" i="2" s="1"/>
  <c r="I80" i="2"/>
  <c r="I79" i="2" s="1"/>
  <c r="I68" i="2" s="1"/>
  <c r="I67" i="2" s="1"/>
  <c r="L79" i="2"/>
  <c r="L75" i="2"/>
  <c r="L74" i="2" s="1"/>
  <c r="K75" i="2"/>
  <c r="K74" i="2" s="1"/>
  <c r="J75" i="2"/>
  <c r="I75" i="2"/>
  <c r="J74" i="2"/>
  <c r="I74" i="2"/>
  <c r="L70" i="2"/>
  <c r="L69" i="2" s="1"/>
  <c r="K70" i="2"/>
  <c r="J70" i="2"/>
  <c r="J69" i="2" s="1"/>
  <c r="J68" i="2" s="1"/>
  <c r="J67" i="2" s="1"/>
  <c r="I70" i="2"/>
  <c r="K69" i="2"/>
  <c r="I69" i="2"/>
  <c r="L50" i="2"/>
  <c r="L49" i="2" s="1"/>
  <c r="L48" i="2" s="1"/>
  <c r="L47" i="2" s="1"/>
  <c r="K50" i="2"/>
  <c r="K49" i="2" s="1"/>
  <c r="K48" i="2" s="1"/>
  <c r="K47" i="2" s="1"/>
  <c r="J50" i="2"/>
  <c r="I50" i="2"/>
  <c r="J49" i="2"/>
  <c r="J48" i="2" s="1"/>
  <c r="J47" i="2" s="1"/>
  <c r="I49" i="2"/>
  <c r="I48" i="2" s="1"/>
  <c r="I47" i="2" s="1"/>
  <c r="L45" i="2"/>
  <c r="K45" i="2"/>
  <c r="K44" i="2" s="1"/>
  <c r="K43" i="2" s="1"/>
  <c r="J45" i="2"/>
  <c r="J44" i="2" s="1"/>
  <c r="J43" i="2" s="1"/>
  <c r="I45" i="2"/>
  <c r="I44" i="2" s="1"/>
  <c r="I43" i="2" s="1"/>
  <c r="L44" i="2"/>
  <c r="L43" i="2" s="1"/>
  <c r="L41" i="2"/>
  <c r="K41" i="2"/>
  <c r="J41" i="2"/>
  <c r="I41" i="2"/>
  <c r="I38" i="2" s="1"/>
  <c r="I37" i="2" s="1"/>
  <c r="I36" i="2" s="1"/>
  <c r="L39" i="2"/>
  <c r="L38" i="2" s="1"/>
  <c r="L37" i="2" s="1"/>
  <c r="K39" i="2"/>
  <c r="J39" i="2"/>
  <c r="I39" i="2"/>
  <c r="K38" i="2"/>
  <c r="K37" i="2" s="1"/>
  <c r="K36" i="2" s="1"/>
  <c r="J38" i="2"/>
  <c r="J37" i="2"/>
  <c r="L367" i="3"/>
  <c r="L366" i="3" s="1"/>
  <c r="K367" i="3"/>
  <c r="J367" i="3"/>
  <c r="J366" i="3" s="1"/>
  <c r="I367" i="3"/>
  <c r="K366" i="3"/>
  <c r="I366" i="3"/>
  <c r="L364" i="3"/>
  <c r="K364" i="3"/>
  <c r="J364" i="3"/>
  <c r="J363" i="3" s="1"/>
  <c r="I364" i="3"/>
  <c r="I363" i="3" s="1"/>
  <c r="L363" i="3"/>
  <c r="K363" i="3"/>
  <c r="L361" i="3"/>
  <c r="L360" i="3" s="1"/>
  <c r="K361" i="3"/>
  <c r="K360" i="3" s="1"/>
  <c r="J361" i="3"/>
  <c r="I361" i="3"/>
  <c r="J360" i="3"/>
  <c r="I360" i="3"/>
  <c r="L357" i="3"/>
  <c r="L356" i="3" s="1"/>
  <c r="K357" i="3"/>
  <c r="J357" i="3"/>
  <c r="I357" i="3"/>
  <c r="K356" i="3"/>
  <c r="J356" i="3"/>
  <c r="I356" i="3"/>
  <c r="L353" i="3"/>
  <c r="K353" i="3"/>
  <c r="J353" i="3"/>
  <c r="J352" i="3" s="1"/>
  <c r="I353" i="3"/>
  <c r="I352" i="3" s="1"/>
  <c r="L352" i="3"/>
  <c r="K352" i="3"/>
  <c r="L349" i="3"/>
  <c r="L348" i="3" s="1"/>
  <c r="K349" i="3"/>
  <c r="K348" i="3" s="1"/>
  <c r="J349" i="3"/>
  <c r="I349" i="3"/>
  <c r="J348" i="3"/>
  <c r="I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L338" i="3" s="1"/>
  <c r="K340" i="3"/>
  <c r="J340" i="3"/>
  <c r="I340" i="3"/>
  <c r="K339" i="3"/>
  <c r="J339" i="3"/>
  <c r="I339" i="3"/>
  <c r="L335" i="3"/>
  <c r="L334" i="3" s="1"/>
  <c r="K335" i="3"/>
  <c r="J335" i="3"/>
  <c r="I335" i="3"/>
  <c r="K334" i="3"/>
  <c r="J334" i="3"/>
  <c r="I334" i="3"/>
  <c r="L332" i="3"/>
  <c r="K332" i="3"/>
  <c r="J332" i="3"/>
  <c r="J331" i="3" s="1"/>
  <c r="I332" i="3"/>
  <c r="I331" i="3" s="1"/>
  <c r="L331" i="3"/>
  <c r="K331" i="3"/>
  <c r="L329" i="3"/>
  <c r="L328" i="3" s="1"/>
  <c r="K329" i="3"/>
  <c r="K328" i="3" s="1"/>
  <c r="J329" i="3"/>
  <c r="I329" i="3"/>
  <c r="J328" i="3"/>
  <c r="I328" i="3"/>
  <c r="L325" i="3"/>
  <c r="L324" i="3" s="1"/>
  <c r="K325" i="3"/>
  <c r="J325" i="3"/>
  <c r="I325" i="3"/>
  <c r="K324" i="3"/>
  <c r="J324" i="3"/>
  <c r="I324" i="3"/>
  <c r="L321" i="3"/>
  <c r="K321" i="3"/>
  <c r="J321" i="3"/>
  <c r="J320" i="3" s="1"/>
  <c r="I321" i="3"/>
  <c r="I320" i="3" s="1"/>
  <c r="L320" i="3"/>
  <c r="K320" i="3"/>
  <c r="L317" i="3"/>
  <c r="L316" i="3" s="1"/>
  <c r="K317" i="3"/>
  <c r="K316" i="3" s="1"/>
  <c r="J317" i="3"/>
  <c r="I317" i="3"/>
  <c r="J316" i="3"/>
  <c r="I316" i="3"/>
  <c r="L313" i="3"/>
  <c r="K313" i="3"/>
  <c r="J313" i="3"/>
  <c r="I313" i="3"/>
  <c r="L310" i="3"/>
  <c r="K310" i="3"/>
  <c r="K307" i="3" s="1"/>
  <c r="J310" i="3"/>
  <c r="I310" i="3"/>
  <c r="L308" i="3"/>
  <c r="K308" i="3"/>
  <c r="J308" i="3"/>
  <c r="J307" i="3" s="1"/>
  <c r="J306" i="3" s="1"/>
  <c r="I308" i="3"/>
  <c r="I307" i="3" s="1"/>
  <c r="I306" i="3" s="1"/>
  <c r="L307" i="3"/>
  <c r="L302" i="3"/>
  <c r="L301" i="3" s="1"/>
  <c r="K302" i="3"/>
  <c r="J302" i="3"/>
  <c r="I302" i="3"/>
  <c r="K301" i="3"/>
  <c r="J301" i="3"/>
  <c r="I301" i="3"/>
  <c r="L299" i="3"/>
  <c r="K299" i="3"/>
  <c r="J299" i="3"/>
  <c r="J298" i="3" s="1"/>
  <c r="I299" i="3"/>
  <c r="I298" i="3" s="1"/>
  <c r="L298" i="3"/>
  <c r="K298" i="3"/>
  <c r="L296" i="3"/>
  <c r="L295" i="3" s="1"/>
  <c r="K296" i="3"/>
  <c r="K295" i="3" s="1"/>
  <c r="J296" i="3"/>
  <c r="I296" i="3"/>
  <c r="J295" i="3"/>
  <c r="I295" i="3"/>
  <c r="L292" i="3"/>
  <c r="L291" i="3" s="1"/>
  <c r="K292" i="3"/>
  <c r="J292" i="3"/>
  <c r="I292" i="3"/>
  <c r="K291" i="3"/>
  <c r="J291" i="3"/>
  <c r="I291" i="3"/>
  <c r="L288" i="3"/>
  <c r="K288" i="3"/>
  <c r="J288" i="3"/>
  <c r="J287" i="3" s="1"/>
  <c r="I288" i="3"/>
  <c r="I287" i="3" s="1"/>
  <c r="L287" i="3"/>
  <c r="K287" i="3"/>
  <c r="L284" i="3"/>
  <c r="L283" i="3" s="1"/>
  <c r="K284" i="3"/>
  <c r="K283" i="3" s="1"/>
  <c r="K273" i="3" s="1"/>
  <c r="J284" i="3"/>
  <c r="I284" i="3"/>
  <c r="J283" i="3"/>
  <c r="I283" i="3"/>
  <c r="L280" i="3"/>
  <c r="K280" i="3"/>
  <c r="J280" i="3"/>
  <c r="I280" i="3"/>
  <c r="L277" i="3"/>
  <c r="K277" i="3"/>
  <c r="J277" i="3"/>
  <c r="I277" i="3"/>
  <c r="L275" i="3"/>
  <c r="K275" i="3"/>
  <c r="J275" i="3"/>
  <c r="J274" i="3" s="1"/>
  <c r="I275" i="3"/>
  <c r="I274" i="3" s="1"/>
  <c r="L274" i="3"/>
  <c r="L273" i="3" s="1"/>
  <c r="K274" i="3"/>
  <c r="L270" i="3"/>
  <c r="K270" i="3"/>
  <c r="J270" i="3"/>
  <c r="J269" i="3" s="1"/>
  <c r="I270" i="3"/>
  <c r="I269" i="3" s="1"/>
  <c r="L269" i="3"/>
  <c r="K269" i="3"/>
  <c r="L267" i="3"/>
  <c r="L266" i="3" s="1"/>
  <c r="K267" i="3"/>
  <c r="K266" i="3" s="1"/>
  <c r="J267" i="3"/>
  <c r="I267" i="3"/>
  <c r="J266" i="3"/>
  <c r="I266" i="3"/>
  <c r="L264" i="3"/>
  <c r="L263" i="3" s="1"/>
  <c r="K264" i="3"/>
  <c r="J264" i="3"/>
  <c r="I264" i="3"/>
  <c r="K263" i="3"/>
  <c r="J263" i="3"/>
  <c r="I263" i="3"/>
  <c r="L260" i="3"/>
  <c r="K260" i="3"/>
  <c r="J260" i="3"/>
  <c r="J259" i="3" s="1"/>
  <c r="I260" i="3"/>
  <c r="I259" i="3" s="1"/>
  <c r="L259" i="3"/>
  <c r="K259" i="3"/>
  <c r="L256" i="3"/>
  <c r="L255" i="3" s="1"/>
  <c r="K256" i="3"/>
  <c r="K255" i="3" s="1"/>
  <c r="J256" i="3"/>
  <c r="I256" i="3"/>
  <c r="J255" i="3"/>
  <c r="I255" i="3"/>
  <c r="L252" i="3"/>
  <c r="L251" i="3" s="1"/>
  <c r="K252" i="3"/>
  <c r="J252" i="3"/>
  <c r="I252" i="3"/>
  <c r="K251" i="3"/>
  <c r="J251" i="3"/>
  <c r="I251" i="3"/>
  <c r="L248" i="3"/>
  <c r="K248" i="3"/>
  <c r="J248" i="3"/>
  <c r="I248" i="3"/>
  <c r="L245" i="3"/>
  <c r="K245" i="3"/>
  <c r="J245" i="3"/>
  <c r="I245" i="3"/>
  <c r="L243" i="3"/>
  <c r="L242" i="3" s="1"/>
  <c r="K243" i="3"/>
  <c r="K242" i="3" s="1"/>
  <c r="J243" i="3"/>
  <c r="I243" i="3"/>
  <c r="J242" i="3"/>
  <c r="J241" i="3" s="1"/>
  <c r="I242" i="3"/>
  <c r="L236" i="3"/>
  <c r="K236" i="3"/>
  <c r="J236" i="3"/>
  <c r="J235" i="3" s="1"/>
  <c r="J234" i="3" s="1"/>
  <c r="I236" i="3"/>
  <c r="I235" i="3" s="1"/>
  <c r="I234" i="3" s="1"/>
  <c r="L235" i="3"/>
  <c r="L234" i="3" s="1"/>
  <c r="K235" i="3"/>
  <c r="K234" i="3"/>
  <c r="L232" i="3"/>
  <c r="K232" i="3"/>
  <c r="J232" i="3"/>
  <c r="J231" i="3" s="1"/>
  <c r="J230" i="3" s="1"/>
  <c r="I232" i="3"/>
  <c r="I231" i="3" s="1"/>
  <c r="I230" i="3" s="1"/>
  <c r="L231" i="3"/>
  <c r="L230" i="3" s="1"/>
  <c r="K231" i="3"/>
  <c r="K230" i="3"/>
  <c r="P223" i="3"/>
  <c r="O223" i="3"/>
  <c r="N223" i="3"/>
  <c r="M223" i="3"/>
  <c r="L223" i="3"/>
  <c r="L222" i="3" s="1"/>
  <c r="K223" i="3"/>
  <c r="J223" i="3"/>
  <c r="I223" i="3"/>
  <c r="K222" i="3"/>
  <c r="J222" i="3"/>
  <c r="I222" i="3"/>
  <c r="L220" i="3"/>
  <c r="K220" i="3"/>
  <c r="J220" i="3"/>
  <c r="J219" i="3" s="1"/>
  <c r="J218" i="3" s="1"/>
  <c r="I220" i="3"/>
  <c r="I219" i="3" s="1"/>
  <c r="I218" i="3" s="1"/>
  <c r="L219" i="3"/>
  <c r="K219" i="3"/>
  <c r="K218" i="3"/>
  <c r="L213" i="3"/>
  <c r="K213" i="3"/>
  <c r="J213" i="3"/>
  <c r="J212" i="3" s="1"/>
  <c r="J211" i="3" s="1"/>
  <c r="I213" i="3"/>
  <c r="I212" i="3" s="1"/>
  <c r="I211" i="3" s="1"/>
  <c r="L212" i="3"/>
  <c r="L211" i="3" s="1"/>
  <c r="K212" i="3"/>
  <c r="K211" i="3"/>
  <c r="L209" i="3"/>
  <c r="K209" i="3"/>
  <c r="J209" i="3"/>
  <c r="J208" i="3" s="1"/>
  <c r="I209" i="3"/>
  <c r="I208" i="3" s="1"/>
  <c r="L208" i="3"/>
  <c r="K208" i="3"/>
  <c r="L204" i="3"/>
  <c r="K204" i="3"/>
  <c r="K203" i="3" s="1"/>
  <c r="J204" i="3"/>
  <c r="I204" i="3"/>
  <c r="L203" i="3"/>
  <c r="J203" i="3"/>
  <c r="I203" i="3"/>
  <c r="L198" i="3"/>
  <c r="L197" i="3" s="1"/>
  <c r="L188" i="3" s="1"/>
  <c r="K198" i="3"/>
  <c r="J198" i="3"/>
  <c r="I198" i="3"/>
  <c r="K197" i="3"/>
  <c r="J197" i="3"/>
  <c r="I197" i="3"/>
  <c r="L193" i="3"/>
  <c r="K193" i="3"/>
  <c r="J193" i="3"/>
  <c r="J192" i="3" s="1"/>
  <c r="I193" i="3"/>
  <c r="I192" i="3" s="1"/>
  <c r="L192" i="3"/>
  <c r="K192" i="3"/>
  <c r="L190" i="3"/>
  <c r="K190" i="3"/>
  <c r="K189" i="3" s="1"/>
  <c r="K188" i="3" s="1"/>
  <c r="K187" i="3" s="1"/>
  <c r="J190" i="3"/>
  <c r="I190" i="3"/>
  <c r="L189" i="3"/>
  <c r="J189" i="3"/>
  <c r="I189" i="3"/>
  <c r="L182" i="3"/>
  <c r="L181" i="3" s="1"/>
  <c r="K182" i="3"/>
  <c r="J182" i="3"/>
  <c r="I182" i="3"/>
  <c r="K181" i="3"/>
  <c r="K175" i="3" s="1"/>
  <c r="J181" i="3"/>
  <c r="I181" i="3"/>
  <c r="L177" i="3"/>
  <c r="K177" i="3"/>
  <c r="J177" i="3"/>
  <c r="J176" i="3" s="1"/>
  <c r="J175" i="3" s="1"/>
  <c r="I177" i="3"/>
  <c r="I176" i="3" s="1"/>
  <c r="I175" i="3" s="1"/>
  <c r="L176" i="3"/>
  <c r="K176" i="3"/>
  <c r="L173" i="3"/>
  <c r="K173" i="3"/>
  <c r="J173" i="3"/>
  <c r="J172" i="3" s="1"/>
  <c r="J171" i="3" s="1"/>
  <c r="J170" i="3" s="1"/>
  <c r="I173" i="3"/>
  <c r="I172" i="3" s="1"/>
  <c r="I171" i="3" s="1"/>
  <c r="I170" i="3" s="1"/>
  <c r="L172" i="3"/>
  <c r="L171" i="3" s="1"/>
  <c r="K172" i="3"/>
  <c r="K171" i="3"/>
  <c r="L168" i="3"/>
  <c r="L167" i="3" s="1"/>
  <c r="K168" i="3"/>
  <c r="J168" i="3"/>
  <c r="J167" i="3" s="1"/>
  <c r="I168" i="3"/>
  <c r="K167" i="3"/>
  <c r="K161" i="3" s="1"/>
  <c r="K160" i="3" s="1"/>
  <c r="I167" i="3"/>
  <c r="L163" i="3"/>
  <c r="K163" i="3"/>
  <c r="J163" i="3"/>
  <c r="J162" i="3" s="1"/>
  <c r="J161" i="3" s="1"/>
  <c r="J160" i="3" s="1"/>
  <c r="I163" i="3"/>
  <c r="I162" i="3" s="1"/>
  <c r="I161" i="3" s="1"/>
  <c r="I160" i="3" s="1"/>
  <c r="L162" i="3"/>
  <c r="L161" i="3" s="1"/>
  <c r="L160" i="3" s="1"/>
  <c r="K162" i="3"/>
  <c r="L157" i="3"/>
  <c r="L156" i="3" s="1"/>
  <c r="L155" i="3" s="1"/>
  <c r="K157" i="3"/>
  <c r="J157" i="3"/>
  <c r="J156" i="3" s="1"/>
  <c r="J155" i="3" s="1"/>
  <c r="I157" i="3"/>
  <c r="K156" i="3"/>
  <c r="K155" i="3" s="1"/>
  <c r="I156" i="3"/>
  <c r="I155" i="3"/>
  <c r="L153" i="3"/>
  <c r="L152" i="3" s="1"/>
  <c r="K153" i="3"/>
  <c r="J153" i="3"/>
  <c r="J152" i="3" s="1"/>
  <c r="I153" i="3"/>
  <c r="K152" i="3"/>
  <c r="I152" i="3"/>
  <c r="L149" i="3"/>
  <c r="K149" i="3"/>
  <c r="J149" i="3"/>
  <c r="J148" i="3" s="1"/>
  <c r="J147" i="3" s="1"/>
  <c r="I149" i="3"/>
  <c r="I148" i="3" s="1"/>
  <c r="I147" i="3" s="1"/>
  <c r="L148" i="3"/>
  <c r="L147" i="3" s="1"/>
  <c r="K148" i="3"/>
  <c r="K147" i="3"/>
  <c r="L144" i="3"/>
  <c r="K144" i="3"/>
  <c r="J144" i="3"/>
  <c r="J143" i="3" s="1"/>
  <c r="J142" i="3" s="1"/>
  <c r="J141" i="3" s="1"/>
  <c r="I144" i="3"/>
  <c r="I143" i="3" s="1"/>
  <c r="I142" i="3" s="1"/>
  <c r="L143" i="3"/>
  <c r="L142" i="3" s="1"/>
  <c r="K143" i="3"/>
  <c r="K142" i="3"/>
  <c r="K141" i="3" s="1"/>
  <c r="L139" i="3"/>
  <c r="L138" i="3" s="1"/>
  <c r="L137" i="3" s="1"/>
  <c r="K139" i="3"/>
  <c r="J139" i="3"/>
  <c r="J138" i="3" s="1"/>
  <c r="J137" i="3" s="1"/>
  <c r="I139" i="3"/>
  <c r="K138" i="3"/>
  <c r="K137" i="3" s="1"/>
  <c r="I138" i="3"/>
  <c r="I137" i="3"/>
  <c r="L135" i="3"/>
  <c r="L134" i="3" s="1"/>
  <c r="L133" i="3" s="1"/>
  <c r="K135" i="3"/>
  <c r="J135" i="3"/>
  <c r="J134" i="3" s="1"/>
  <c r="J133" i="3" s="1"/>
  <c r="I135" i="3"/>
  <c r="K134" i="3"/>
  <c r="K133" i="3" s="1"/>
  <c r="I134" i="3"/>
  <c r="I133" i="3"/>
  <c r="L131" i="3"/>
  <c r="L130" i="3" s="1"/>
  <c r="L129" i="3" s="1"/>
  <c r="K131" i="3"/>
  <c r="J131" i="3"/>
  <c r="J130" i="3" s="1"/>
  <c r="J129" i="3" s="1"/>
  <c r="I131" i="3"/>
  <c r="K130" i="3"/>
  <c r="K129" i="3" s="1"/>
  <c r="I130" i="3"/>
  <c r="I129" i="3"/>
  <c r="L127" i="3"/>
  <c r="L126" i="3" s="1"/>
  <c r="L125" i="3" s="1"/>
  <c r="K127" i="3"/>
  <c r="J127" i="3"/>
  <c r="J126" i="3" s="1"/>
  <c r="J125" i="3" s="1"/>
  <c r="I127" i="3"/>
  <c r="K126" i="3"/>
  <c r="K125" i="3" s="1"/>
  <c r="I126" i="3"/>
  <c r="I125" i="3"/>
  <c r="L123" i="3"/>
  <c r="L122" i="3" s="1"/>
  <c r="L121" i="3" s="1"/>
  <c r="K123" i="3"/>
  <c r="J123" i="3"/>
  <c r="J122" i="3" s="1"/>
  <c r="J121" i="3" s="1"/>
  <c r="I123" i="3"/>
  <c r="K122" i="3"/>
  <c r="K121" i="3" s="1"/>
  <c r="I122" i="3"/>
  <c r="I121" i="3"/>
  <c r="L118" i="3"/>
  <c r="L117" i="3" s="1"/>
  <c r="L116" i="3" s="1"/>
  <c r="K118" i="3"/>
  <c r="J118" i="3"/>
  <c r="J117" i="3" s="1"/>
  <c r="J116" i="3" s="1"/>
  <c r="I118" i="3"/>
  <c r="K117" i="3"/>
  <c r="K116" i="3" s="1"/>
  <c r="I117" i="3"/>
  <c r="I116" i="3"/>
  <c r="I115" i="3" s="1"/>
  <c r="L112" i="3"/>
  <c r="K112" i="3"/>
  <c r="K111" i="3" s="1"/>
  <c r="J112" i="3"/>
  <c r="I112" i="3"/>
  <c r="L111" i="3"/>
  <c r="J111" i="3"/>
  <c r="I111" i="3"/>
  <c r="L108" i="3"/>
  <c r="L107" i="3" s="1"/>
  <c r="L106" i="3" s="1"/>
  <c r="K108" i="3"/>
  <c r="J108" i="3"/>
  <c r="J107" i="3" s="1"/>
  <c r="J106" i="3" s="1"/>
  <c r="I108" i="3"/>
  <c r="K107" i="3"/>
  <c r="I107" i="3"/>
  <c r="I106" i="3"/>
  <c r="L103" i="3"/>
  <c r="L102" i="3" s="1"/>
  <c r="L101" i="3" s="1"/>
  <c r="K103" i="3"/>
  <c r="J103" i="3"/>
  <c r="J102" i="3" s="1"/>
  <c r="J101" i="3" s="1"/>
  <c r="I103" i="3"/>
  <c r="K102" i="3"/>
  <c r="K101" i="3" s="1"/>
  <c r="I102" i="3"/>
  <c r="I101" i="3"/>
  <c r="L98" i="3"/>
  <c r="L97" i="3" s="1"/>
  <c r="L96" i="3" s="1"/>
  <c r="L95" i="3" s="1"/>
  <c r="K98" i="3"/>
  <c r="J98" i="3"/>
  <c r="J97" i="3" s="1"/>
  <c r="J96" i="3" s="1"/>
  <c r="I98" i="3"/>
  <c r="K97" i="3"/>
  <c r="K96" i="3" s="1"/>
  <c r="I97" i="3"/>
  <c r="I96" i="3"/>
  <c r="I95" i="3" s="1"/>
  <c r="L91" i="3"/>
  <c r="L90" i="3" s="1"/>
  <c r="L89" i="3" s="1"/>
  <c r="L88" i="3" s="1"/>
  <c r="K91" i="3"/>
  <c r="K90" i="3" s="1"/>
  <c r="K89" i="3" s="1"/>
  <c r="K88" i="3" s="1"/>
  <c r="J91" i="3"/>
  <c r="I91" i="3"/>
  <c r="J90" i="3"/>
  <c r="J89" i="3" s="1"/>
  <c r="J88" i="3" s="1"/>
  <c r="I90" i="3"/>
  <c r="I89" i="3" s="1"/>
  <c r="I88" i="3" s="1"/>
  <c r="L86" i="3"/>
  <c r="K86" i="3"/>
  <c r="J86" i="3"/>
  <c r="J85" i="3" s="1"/>
  <c r="J84" i="3" s="1"/>
  <c r="I86" i="3"/>
  <c r="I85" i="3" s="1"/>
  <c r="I84" i="3" s="1"/>
  <c r="L85" i="3"/>
  <c r="L84" i="3" s="1"/>
  <c r="K85" i="3"/>
  <c r="K84" i="3"/>
  <c r="L80" i="3"/>
  <c r="K80" i="3"/>
  <c r="J80" i="3"/>
  <c r="J79" i="3" s="1"/>
  <c r="I80" i="3"/>
  <c r="I79" i="3" s="1"/>
  <c r="I68" i="3" s="1"/>
  <c r="I67" i="3" s="1"/>
  <c r="L79" i="3"/>
  <c r="K79" i="3"/>
  <c r="L75" i="3"/>
  <c r="L74" i="3" s="1"/>
  <c r="K75" i="3"/>
  <c r="K74" i="3" s="1"/>
  <c r="J75" i="3"/>
  <c r="I75" i="3"/>
  <c r="J74" i="3"/>
  <c r="I74" i="3"/>
  <c r="L70" i="3"/>
  <c r="L69" i="3" s="1"/>
  <c r="K70" i="3"/>
  <c r="J70" i="3"/>
  <c r="J69" i="3" s="1"/>
  <c r="J68" i="3" s="1"/>
  <c r="J67" i="3" s="1"/>
  <c r="I70" i="3"/>
  <c r="K69" i="3"/>
  <c r="K68" i="3" s="1"/>
  <c r="K67" i="3" s="1"/>
  <c r="I69" i="3"/>
  <c r="L50" i="3"/>
  <c r="L49" i="3" s="1"/>
  <c r="L48" i="3" s="1"/>
  <c r="L47" i="3" s="1"/>
  <c r="K50" i="3"/>
  <c r="K49" i="3" s="1"/>
  <c r="K48" i="3" s="1"/>
  <c r="K47" i="3" s="1"/>
  <c r="J50" i="3"/>
  <c r="I50" i="3"/>
  <c r="J49" i="3"/>
  <c r="J48" i="3" s="1"/>
  <c r="J47" i="3" s="1"/>
  <c r="I49" i="3"/>
  <c r="I48" i="3" s="1"/>
  <c r="I47" i="3" s="1"/>
  <c r="L45" i="3"/>
  <c r="K45" i="3"/>
  <c r="J45" i="3"/>
  <c r="J44" i="3" s="1"/>
  <c r="J43" i="3" s="1"/>
  <c r="I45" i="3"/>
  <c r="I44" i="3" s="1"/>
  <c r="I43" i="3" s="1"/>
  <c r="L44" i="3"/>
  <c r="L43" i="3" s="1"/>
  <c r="K44" i="3"/>
  <c r="K43" i="3"/>
  <c r="L41" i="3"/>
  <c r="K41" i="3"/>
  <c r="J41" i="3"/>
  <c r="I41" i="3"/>
  <c r="I38" i="3" s="1"/>
  <c r="I37" i="3" s="1"/>
  <c r="L39" i="3"/>
  <c r="L38" i="3" s="1"/>
  <c r="L37" i="3" s="1"/>
  <c r="K39" i="3"/>
  <c r="J39" i="3"/>
  <c r="I39" i="3"/>
  <c r="K38" i="3"/>
  <c r="K37" i="3" s="1"/>
  <c r="K36" i="3" s="1"/>
  <c r="J38" i="3"/>
  <c r="J37" i="3"/>
  <c r="J36" i="3" s="1"/>
  <c r="L367" i="4"/>
  <c r="L366" i="4" s="1"/>
  <c r="K367" i="4"/>
  <c r="K366" i="4" s="1"/>
  <c r="J367" i="4"/>
  <c r="I367" i="4"/>
  <c r="I366" i="4" s="1"/>
  <c r="J366" i="4"/>
  <c r="L364" i="4"/>
  <c r="K364" i="4"/>
  <c r="J364" i="4"/>
  <c r="J363" i="4" s="1"/>
  <c r="I364" i="4"/>
  <c r="L363" i="4"/>
  <c r="K363" i="4"/>
  <c r="I363" i="4"/>
  <c r="L361" i="4"/>
  <c r="K361" i="4"/>
  <c r="J361" i="4"/>
  <c r="J360" i="4" s="1"/>
  <c r="I361" i="4"/>
  <c r="L360" i="4"/>
  <c r="K360" i="4"/>
  <c r="I360" i="4"/>
  <c r="L357" i="4"/>
  <c r="L356" i="4" s="1"/>
  <c r="K357" i="4"/>
  <c r="K356" i="4" s="1"/>
  <c r="J357" i="4"/>
  <c r="I357" i="4"/>
  <c r="I356" i="4" s="1"/>
  <c r="J356" i="4"/>
  <c r="L353" i="4"/>
  <c r="K353" i="4"/>
  <c r="J353" i="4"/>
  <c r="J352" i="4" s="1"/>
  <c r="I353" i="4"/>
  <c r="L352" i="4"/>
  <c r="K352" i="4"/>
  <c r="I352" i="4"/>
  <c r="L349" i="4"/>
  <c r="K349" i="4"/>
  <c r="J349" i="4"/>
  <c r="J348" i="4" s="1"/>
  <c r="I349" i="4"/>
  <c r="L348" i="4"/>
  <c r="K348" i="4"/>
  <c r="I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L338" i="4" s="1"/>
  <c r="K340" i="4"/>
  <c r="K339" i="4" s="1"/>
  <c r="J340" i="4"/>
  <c r="I340" i="4"/>
  <c r="I339" i="4" s="1"/>
  <c r="J339" i="4"/>
  <c r="L335" i="4"/>
  <c r="L334" i="4" s="1"/>
  <c r="K335" i="4"/>
  <c r="K334" i="4" s="1"/>
  <c r="J335" i="4"/>
  <c r="I335" i="4"/>
  <c r="I334" i="4" s="1"/>
  <c r="J334" i="4"/>
  <c r="L332" i="4"/>
  <c r="K332" i="4"/>
  <c r="J332" i="4"/>
  <c r="J331" i="4" s="1"/>
  <c r="I332" i="4"/>
  <c r="I331" i="4" s="1"/>
  <c r="L331" i="4"/>
  <c r="K331" i="4"/>
  <c r="L329" i="4"/>
  <c r="K329" i="4"/>
  <c r="J329" i="4"/>
  <c r="J328" i="4" s="1"/>
  <c r="I329" i="4"/>
  <c r="L328" i="4"/>
  <c r="K328" i="4"/>
  <c r="I328" i="4"/>
  <c r="L325" i="4"/>
  <c r="L324" i="4" s="1"/>
  <c r="K325" i="4"/>
  <c r="K324" i="4" s="1"/>
  <c r="J325" i="4"/>
  <c r="I325" i="4"/>
  <c r="I324" i="4" s="1"/>
  <c r="J324" i="4"/>
  <c r="L321" i="4"/>
  <c r="K321" i="4"/>
  <c r="J321" i="4"/>
  <c r="J320" i="4" s="1"/>
  <c r="I321" i="4"/>
  <c r="I320" i="4" s="1"/>
  <c r="L320" i="4"/>
  <c r="K320" i="4"/>
  <c r="L317" i="4"/>
  <c r="K317" i="4"/>
  <c r="J317" i="4"/>
  <c r="J316" i="4" s="1"/>
  <c r="I317" i="4"/>
  <c r="L316" i="4"/>
  <c r="K316" i="4"/>
  <c r="I316" i="4"/>
  <c r="L313" i="4"/>
  <c r="L307" i="4" s="1"/>
  <c r="K313" i="4"/>
  <c r="J313" i="4"/>
  <c r="I313" i="4"/>
  <c r="L310" i="4"/>
  <c r="K310" i="4"/>
  <c r="J310" i="4"/>
  <c r="I310" i="4"/>
  <c r="L308" i="4"/>
  <c r="K308" i="4"/>
  <c r="J308" i="4"/>
  <c r="J307" i="4" s="1"/>
  <c r="I308" i="4"/>
  <c r="K307" i="4"/>
  <c r="I307" i="4"/>
  <c r="L302" i="4"/>
  <c r="L301" i="4" s="1"/>
  <c r="K302" i="4"/>
  <c r="K301" i="4" s="1"/>
  <c r="J302" i="4"/>
  <c r="I302" i="4"/>
  <c r="I301" i="4" s="1"/>
  <c r="J301" i="4"/>
  <c r="L299" i="4"/>
  <c r="K299" i="4"/>
  <c r="J299" i="4"/>
  <c r="J298" i="4" s="1"/>
  <c r="I299" i="4"/>
  <c r="L298" i="4"/>
  <c r="K298" i="4"/>
  <c r="I298" i="4"/>
  <c r="L296" i="4"/>
  <c r="K296" i="4"/>
  <c r="J296" i="4"/>
  <c r="J295" i="4" s="1"/>
  <c r="I296" i="4"/>
  <c r="L295" i="4"/>
  <c r="K295" i="4"/>
  <c r="I295" i="4"/>
  <c r="L292" i="4"/>
  <c r="L291" i="4" s="1"/>
  <c r="K292" i="4"/>
  <c r="K291" i="4" s="1"/>
  <c r="J292" i="4"/>
  <c r="I292" i="4"/>
  <c r="I291" i="4" s="1"/>
  <c r="J291" i="4"/>
  <c r="L288" i="4"/>
  <c r="K288" i="4"/>
  <c r="J288" i="4"/>
  <c r="J287" i="4" s="1"/>
  <c r="I288" i="4"/>
  <c r="L287" i="4"/>
  <c r="K287" i="4"/>
  <c r="I287" i="4"/>
  <c r="L284" i="4"/>
  <c r="K284" i="4"/>
  <c r="J284" i="4"/>
  <c r="J283" i="4" s="1"/>
  <c r="I284" i="4"/>
  <c r="L283" i="4"/>
  <c r="K283" i="4"/>
  <c r="I283" i="4"/>
  <c r="L280" i="4"/>
  <c r="K280" i="4"/>
  <c r="J280" i="4"/>
  <c r="I280" i="4"/>
  <c r="L277" i="4"/>
  <c r="K277" i="4"/>
  <c r="J277" i="4"/>
  <c r="I277" i="4"/>
  <c r="L275" i="4"/>
  <c r="K275" i="4"/>
  <c r="J275" i="4"/>
  <c r="J274" i="4" s="1"/>
  <c r="I275" i="4"/>
  <c r="L274" i="4"/>
  <c r="L273" i="4" s="1"/>
  <c r="K274" i="4"/>
  <c r="K273" i="4" s="1"/>
  <c r="I274" i="4"/>
  <c r="I273" i="4" s="1"/>
  <c r="L270" i="4"/>
  <c r="K270" i="4"/>
  <c r="J270" i="4"/>
  <c r="J269" i="4" s="1"/>
  <c r="I270" i="4"/>
  <c r="I269" i="4" s="1"/>
  <c r="L269" i="4"/>
  <c r="K269" i="4"/>
  <c r="L267" i="4"/>
  <c r="K267" i="4"/>
  <c r="J267" i="4"/>
  <c r="J266" i="4" s="1"/>
  <c r="I267" i="4"/>
  <c r="L266" i="4"/>
  <c r="K266" i="4"/>
  <c r="I266" i="4"/>
  <c r="L264" i="4"/>
  <c r="L263" i="4" s="1"/>
  <c r="K264" i="4"/>
  <c r="K263" i="4" s="1"/>
  <c r="J264" i="4"/>
  <c r="I264" i="4"/>
  <c r="I263" i="4" s="1"/>
  <c r="J263" i="4"/>
  <c r="L260" i="4"/>
  <c r="K260" i="4"/>
  <c r="J260" i="4"/>
  <c r="J259" i="4" s="1"/>
  <c r="I260" i="4"/>
  <c r="I259" i="4" s="1"/>
  <c r="L259" i="4"/>
  <c r="K259" i="4"/>
  <c r="L256" i="4"/>
  <c r="K256" i="4"/>
  <c r="J256" i="4"/>
  <c r="J255" i="4" s="1"/>
  <c r="I256" i="4"/>
  <c r="L255" i="4"/>
  <c r="K255" i="4"/>
  <c r="I255" i="4"/>
  <c r="L252" i="4"/>
  <c r="L251" i="4" s="1"/>
  <c r="L241" i="4" s="1"/>
  <c r="K252" i="4"/>
  <c r="K251" i="4" s="1"/>
  <c r="K241" i="4" s="1"/>
  <c r="J252" i="4"/>
  <c r="I252" i="4"/>
  <c r="I251" i="4" s="1"/>
  <c r="I241" i="4" s="1"/>
  <c r="J251" i="4"/>
  <c r="L248" i="4"/>
  <c r="K248" i="4"/>
  <c r="J248" i="4"/>
  <c r="I248" i="4"/>
  <c r="L245" i="4"/>
  <c r="K245" i="4"/>
  <c r="J245" i="4"/>
  <c r="I245" i="4"/>
  <c r="L243" i="4"/>
  <c r="K243" i="4"/>
  <c r="J243" i="4"/>
  <c r="J242" i="4" s="1"/>
  <c r="J241" i="4" s="1"/>
  <c r="I243" i="4"/>
  <c r="L242" i="4"/>
  <c r="K242" i="4"/>
  <c r="I242" i="4"/>
  <c r="L236" i="4"/>
  <c r="K236" i="4"/>
  <c r="J236" i="4"/>
  <c r="J235" i="4" s="1"/>
  <c r="J234" i="4" s="1"/>
  <c r="I236" i="4"/>
  <c r="L235" i="4"/>
  <c r="L234" i="4" s="1"/>
  <c r="K235" i="4"/>
  <c r="K234" i="4" s="1"/>
  <c r="I235" i="4"/>
  <c r="I234" i="4" s="1"/>
  <c r="L232" i="4"/>
  <c r="K232" i="4"/>
  <c r="J232" i="4"/>
  <c r="J231" i="4" s="1"/>
  <c r="J230" i="4" s="1"/>
  <c r="I232" i="4"/>
  <c r="L231" i="4"/>
  <c r="L230" i="4" s="1"/>
  <c r="K231" i="4"/>
  <c r="K230" i="4" s="1"/>
  <c r="I231" i="4"/>
  <c r="I230" i="4" s="1"/>
  <c r="P223" i="4"/>
  <c r="O223" i="4"/>
  <c r="N223" i="4"/>
  <c r="M223" i="4"/>
  <c r="L223" i="4"/>
  <c r="L222" i="4" s="1"/>
  <c r="K223" i="4"/>
  <c r="K222" i="4" s="1"/>
  <c r="J223" i="4"/>
  <c r="I223" i="4"/>
  <c r="I222" i="4" s="1"/>
  <c r="J222" i="4"/>
  <c r="L220" i="4"/>
  <c r="K220" i="4"/>
  <c r="J220" i="4"/>
  <c r="J219" i="4" s="1"/>
  <c r="J218" i="4" s="1"/>
  <c r="I220" i="4"/>
  <c r="L219" i="4"/>
  <c r="K219" i="4"/>
  <c r="I219" i="4"/>
  <c r="L213" i="4"/>
  <c r="K213" i="4"/>
  <c r="J213" i="4"/>
  <c r="J212" i="4" s="1"/>
  <c r="J211" i="4" s="1"/>
  <c r="I213" i="4"/>
  <c r="L212" i="4"/>
  <c r="L211" i="4" s="1"/>
  <c r="K212" i="4"/>
  <c r="K211" i="4" s="1"/>
  <c r="I212" i="4"/>
  <c r="I211" i="4" s="1"/>
  <c r="L209" i="4"/>
  <c r="K209" i="4"/>
  <c r="J209" i="4"/>
  <c r="J208" i="4" s="1"/>
  <c r="I209" i="4"/>
  <c r="L208" i="4"/>
  <c r="K208" i="4"/>
  <c r="I208" i="4"/>
  <c r="L204" i="4"/>
  <c r="K204" i="4"/>
  <c r="J204" i="4"/>
  <c r="I204" i="4"/>
  <c r="I203" i="4" s="1"/>
  <c r="L203" i="4"/>
  <c r="K203" i="4"/>
  <c r="J203" i="4"/>
  <c r="L198" i="4"/>
  <c r="L197" i="4" s="1"/>
  <c r="L188" i="4" s="1"/>
  <c r="K198" i="4"/>
  <c r="K197" i="4" s="1"/>
  <c r="K188" i="4" s="1"/>
  <c r="J198" i="4"/>
  <c r="I198" i="4"/>
  <c r="I197" i="4" s="1"/>
  <c r="J197" i="4"/>
  <c r="L193" i="4"/>
  <c r="K193" i="4"/>
  <c r="J193" i="4"/>
  <c r="J192" i="4" s="1"/>
  <c r="I193" i="4"/>
  <c r="L192" i="4"/>
  <c r="K192" i="4"/>
  <c r="I192" i="4"/>
  <c r="L190" i="4"/>
  <c r="K190" i="4"/>
  <c r="J190" i="4"/>
  <c r="I190" i="4"/>
  <c r="L189" i="4"/>
  <c r="K189" i="4"/>
  <c r="J189" i="4"/>
  <c r="J188" i="4" s="1"/>
  <c r="I189" i="4"/>
  <c r="L182" i="4"/>
  <c r="L181" i="4" s="1"/>
  <c r="K182" i="4"/>
  <c r="K181" i="4" s="1"/>
  <c r="J182" i="4"/>
  <c r="I182" i="4"/>
  <c r="I181" i="4" s="1"/>
  <c r="J181" i="4"/>
  <c r="L177" i="4"/>
  <c r="K177" i="4"/>
  <c r="J177" i="4"/>
  <c r="J176" i="4" s="1"/>
  <c r="J175" i="4" s="1"/>
  <c r="I177" i="4"/>
  <c r="I176" i="4" s="1"/>
  <c r="I175" i="4" s="1"/>
  <c r="L176" i="4"/>
  <c r="L175" i="4" s="1"/>
  <c r="K176" i="4"/>
  <c r="K175" i="4" s="1"/>
  <c r="L173" i="4"/>
  <c r="K173" i="4"/>
  <c r="J173" i="4"/>
  <c r="J172" i="4" s="1"/>
  <c r="J171" i="4" s="1"/>
  <c r="I173" i="4"/>
  <c r="I172" i="4" s="1"/>
  <c r="I171" i="4" s="1"/>
  <c r="L172" i="4"/>
  <c r="L171" i="4" s="1"/>
  <c r="K172" i="4"/>
  <c r="K171" i="4" s="1"/>
  <c r="L168" i="4"/>
  <c r="L167" i="4" s="1"/>
  <c r="K168" i="4"/>
  <c r="K167" i="4" s="1"/>
  <c r="J168" i="4"/>
  <c r="I168" i="4"/>
  <c r="I167" i="4" s="1"/>
  <c r="J167" i="4"/>
  <c r="L163" i="4"/>
  <c r="K163" i="4"/>
  <c r="J163" i="4"/>
  <c r="J162" i="4" s="1"/>
  <c r="J161" i="4" s="1"/>
  <c r="J160" i="4" s="1"/>
  <c r="I163" i="4"/>
  <c r="L162" i="4"/>
  <c r="K162" i="4"/>
  <c r="I162" i="4"/>
  <c r="L157" i="4"/>
  <c r="L156" i="4" s="1"/>
  <c r="L155" i="4" s="1"/>
  <c r="K157" i="4"/>
  <c r="K156" i="4" s="1"/>
  <c r="K155" i="4" s="1"/>
  <c r="J157" i="4"/>
  <c r="I157" i="4"/>
  <c r="I156" i="4" s="1"/>
  <c r="I155" i="4" s="1"/>
  <c r="J156" i="4"/>
  <c r="J155" i="4"/>
  <c r="L153" i="4"/>
  <c r="L152" i="4" s="1"/>
  <c r="K153" i="4"/>
  <c r="K152" i="4" s="1"/>
  <c r="J153" i="4"/>
  <c r="I153" i="4"/>
  <c r="I152" i="4" s="1"/>
  <c r="J152" i="4"/>
  <c r="L149" i="4"/>
  <c r="K149" i="4"/>
  <c r="J149" i="4"/>
  <c r="J148" i="4" s="1"/>
  <c r="J147" i="4" s="1"/>
  <c r="I149" i="4"/>
  <c r="L148" i="4"/>
  <c r="L147" i="4" s="1"/>
  <c r="K148" i="4"/>
  <c r="K147" i="4" s="1"/>
  <c r="I148" i="4"/>
  <c r="I147" i="4" s="1"/>
  <c r="L144" i="4"/>
  <c r="K144" i="4"/>
  <c r="J144" i="4"/>
  <c r="J143" i="4" s="1"/>
  <c r="J142" i="4" s="1"/>
  <c r="I144" i="4"/>
  <c r="L143" i="4"/>
  <c r="L142" i="4" s="1"/>
  <c r="K143" i="4"/>
  <c r="K142" i="4" s="1"/>
  <c r="I143" i="4"/>
  <c r="I142" i="4" s="1"/>
  <c r="L139" i="4"/>
  <c r="L138" i="4" s="1"/>
  <c r="L137" i="4" s="1"/>
  <c r="K139" i="4"/>
  <c r="K138" i="4" s="1"/>
  <c r="K137" i="4" s="1"/>
  <c r="J139" i="4"/>
  <c r="I139" i="4"/>
  <c r="I138" i="4" s="1"/>
  <c r="I137" i="4" s="1"/>
  <c r="J138" i="4"/>
  <c r="J137" i="4"/>
  <c r="L135" i="4"/>
  <c r="L134" i="4" s="1"/>
  <c r="L133" i="4" s="1"/>
  <c r="K135" i="4"/>
  <c r="K134" i="4" s="1"/>
  <c r="K133" i="4" s="1"/>
  <c r="J135" i="4"/>
  <c r="I135" i="4"/>
  <c r="I134" i="4" s="1"/>
  <c r="I133" i="4" s="1"/>
  <c r="J134" i="4"/>
  <c r="J133" i="4"/>
  <c r="L131" i="4"/>
  <c r="L130" i="4" s="1"/>
  <c r="L129" i="4" s="1"/>
  <c r="K131" i="4"/>
  <c r="K130" i="4" s="1"/>
  <c r="K129" i="4" s="1"/>
  <c r="J131" i="4"/>
  <c r="I131" i="4"/>
  <c r="I130" i="4" s="1"/>
  <c r="I129" i="4" s="1"/>
  <c r="J130" i="4"/>
  <c r="J129" i="4"/>
  <c r="L127" i="4"/>
  <c r="L126" i="4" s="1"/>
  <c r="L125" i="4" s="1"/>
  <c r="K127" i="4"/>
  <c r="K126" i="4" s="1"/>
  <c r="K125" i="4" s="1"/>
  <c r="J127" i="4"/>
  <c r="I127" i="4"/>
  <c r="I126" i="4" s="1"/>
  <c r="I125" i="4" s="1"/>
  <c r="J126" i="4"/>
  <c r="J125" i="4"/>
  <c r="L123" i="4"/>
  <c r="L122" i="4" s="1"/>
  <c r="L121" i="4" s="1"/>
  <c r="K123" i="4"/>
  <c r="K122" i="4" s="1"/>
  <c r="K121" i="4" s="1"/>
  <c r="J123" i="4"/>
  <c r="I123" i="4"/>
  <c r="I122" i="4" s="1"/>
  <c r="I121" i="4" s="1"/>
  <c r="J122" i="4"/>
  <c r="J121" i="4"/>
  <c r="L118" i="4"/>
  <c r="L117" i="4" s="1"/>
  <c r="L116" i="4" s="1"/>
  <c r="K118" i="4"/>
  <c r="K117" i="4" s="1"/>
  <c r="K116" i="4" s="1"/>
  <c r="J118" i="4"/>
  <c r="I118" i="4"/>
  <c r="I117" i="4" s="1"/>
  <c r="I116" i="4" s="1"/>
  <c r="J117" i="4"/>
  <c r="J116" i="4"/>
  <c r="J115" i="4" s="1"/>
  <c r="L112" i="4"/>
  <c r="K112" i="4"/>
  <c r="J112" i="4"/>
  <c r="I112" i="4"/>
  <c r="L111" i="4"/>
  <c r="K111" i="4"/>
  <c r="J111" i="4"/>
  <c r="J106" i="4" s="1"/>
  <c r="I111" i="4"/>
  <c r="L108" i="4"/>
  <c r="L107" i="4" s="1"/>
  <c r="L106" i="4" s="1"/>
  <c r="K108" i="4"/>
  <c r="K107" i="4" s="1"/>
  <c r="K106" i="4" s="1"/>
  <c r="J108" i="4"/>
  <c r="I108" i="4"/>
  <c r="I107" i="4" s="1"/>
  <c r="I106" i="4" s="1"/>
  <c r="J107" i="4"/>
  <c r="L103" i="4"/>
  <c r="L102" i="4" s="1"/>
  <c r="L101" i="4" s="1"/>
  <c r="K103" i="4"/>
  <c r="K102" i="4" s="1"/>
  <c r="K101" i="4" s="1"/>
  <c r="J103" i="4"/>
  <c r="I103" i="4"/>
  <c r="I102" i="4" s="1"/>
  <c r="I101" i="4" s="1"/>
  <c r="J102" i="4"/>
  <c r="J101" i="4"/>
  <c r="L98" i="4"/>
  <c r="L97" i="4" s="1"/>
  <c r="L96" i="4" s="1"/>
  <c r="K98" i="4"/>
  <c r="K97" i="4" s="1"/>
  <c r="K96" i="4" s="1"/>
  <c r="J98" i="4"/>
  <c r="I98" i="4"/>
  <c r="I97" i="4" s="1"/>
  <c r="I96" i="4" s="1"/>
  <c r="J97" i="4"/>
  <c r="J96" i="4"/>
  <c r="J95" i="4" s="1"/>
  <c r="L91" i="4"/>
  <c r="K91" i="4"/>
  <c r="J91" i="4"/>
  <c r="I91" i="4"/>
  <c r="I90" i="4" s="1"/>
  <c r="I89" i="4" s="1"/>
  <c r="I88" i="4" s="1"/>
  <c r="L90" i="4"/>
  <c r="K90" i="4"/>
  <c r="J90" i="4"/>
  <c r="J89" i="4" s="1"/>
  <c r="J88" i="4" s="1"/>
  <c r="L89" i="4"/>
  <c r="L88" i="4" s="1"/>
  <c r="K89" i="4"/>
  <c r="K88" i="4" s="1"/>
  <c r="L86" i="4"/>
  <c r="K86" i="4"/>
  <c r="J86" i="4"/>
  <c r="J85" i="4" s="1"/>
  <c r="J84" i="4" s="1"/>
  <c r="I86" i="4"/>
  <c r="L85" i="4"/>
  <c r="L84" i="4" s="1"/>
  <c r="K85" i="4"/>
  <c r="K84" i="4" s="1"/>
  <c r="I85" i="4"/>
  <c r="I84" i="4" s="1"/>
  <c r="L80" i="4"/>
  <c r="K80" i="4"/>
  <c r="J80" i="4"/>
  <c r="J79" i="4" s="1"/>
  <c r="J68" i="4" s="1"/>
  <c r="J67" i="4" s="1"/>
  <c r="I80" i="4"/>
  <c r="I79" i="4" s="1"/>
  <c r="L79" i="4"/>
  <c r="K79" i="4"/>
  <c r="L75" i="4"/>
  <c r="K75" i="4"/>
  <c r="J75" i="4"/>
  <c r="I75" i="4"/>
  <c r="L74" i="4"/>
  <c r="K74" i="4"/>
  <c r="J74" i="4"/>
  <c r="I74" i="4"/>
  <c r="L70" i="4"/>
  <c r="L69" i="4" s="1"/>
  <c r="L68" i="4" s="1"/>
  <c r="L67" i="4" s="1"/>
  <c r="K70" i="4"/>
  <c r="K69" i="4" s="1"/>
  <c r="K68" i="4" s="1"/>
  <c r="K67" i="4" s="1"/>
  <c r="J70" i="4"/>
  <c r="I70" i="4"/>
  <c r="I69" i="4" s="1"/>
  <c r="J69" i="4"/>
  <c r="L50" i="4"/>
  <c r="K50" i="4"/>
  <c r="J50" i="4"/>
  <c r="I50" i="4"/>
  <c r="I49" i="4" s="1"/>
  <c r="I48" i="4" s="1"/>
  <c r="I47" i="4" s="1"/>
  <c r="L49" i="4"/>
  <c r="K49" i="4"/>
  <c r="J49" i="4"/>
  <c r="J48" i="4" s="1"/>
  <c r="J47" i="4" s="1"/>
  <c r="L48" i="4"/>
  <c r="L47" i="4" s="1"/>
  <c r="K48" i="4"/>
  <c r="K47" i="4" s="1"/>
  <c r="L45" i="4"/>
  <c r="K45" i="4"/>
  <c r="J45" i="4"/>
  <c r="J44" i="4" s="1"/>
  <c r="J43" i="4" s="1"/>
  <c r="I45" i="4"/>
  <c r="I44" i="4" s="1"/>
  <c r="I43" i="4" s="1"/>
  <c r="L44" i="4"/>
  <c r="L43" i="4" s="1"/>
  <c r="K44" i="4"/>
  <c r="K43" i="4" s="1"/>
  <c r="L41" i="4"/>
  <c r="K41" i="4"/>
  <c r="J41" i="4"/>
  <c r="I41" i="4"/>
  <c r="L39" i="4"/>
  <c r="L38" i="4" s="1"/>
  <c r="L37" i="4" s="1"/>
  <c r="K39" i="4"/>
  <c r="K38" i="4" s="1"/>
  <c r="K37" i="4" s="1"/>
  <c r="J39" i="4"/>
  <c r="I39" i="4"/>
  <c r="J38" i="4"/>
  <c r="I38" i="4"/>
  <c r="I37" i="4" s="1"/>
  <c r="I36" i="4" s="1"/>
  <c r="J37" i="4"/>
  <c r="J36" i="4" s="1"/>
  <c r="I30" i="19" l="1"/>
  <c r="I91" i="19" s="1"/>
  <c r="L241" i="1"/>
  <c r="J115" i="1"/>
  <c r="J35" i="1" s="1"/>
  <c r="K141" i="1"/>
  <c r="J188" i="1"/>
  <c r="J187" i="1" s="1"/>
  <c r="J306" i="1"/>
  <c r="J305" i="1" s="1"/>
  <c r="J95" i="1"/>
  <c r="L36" i="1"/>
  <c r="I95" i="1"/>
  <c r="I35" i="1" s="1"/>
  <c r="L115" i="1"/>
  <c r="L273" i="1"/>
  <c r="L188" i="1"/>
  <c r="L187" i="1" s="1"/>
  <c r="K115" i="1"/>
  <c r="L106" i="1"/>
  <c r="L95" i="1" s="1"/>
  <c r="L161" i="1"/>
  <c r="L160" i="1" s="1"/>
  <c r="I273" i="1"/>
  <c r="K95" i="1"/>
  <c r="I170" i="1"/>
  <c r="J273" i="1"/>
  <c r="L306" i="1"/>
  <c r="L305" i="1" s="1"/>
  <c r="J338" i="1"/>
  <c r="K305" i="1"/>
  <c r="I218" i="1"/>
  <c r="I241" i="1"/>
  <c r="K273" i="1"/>
  <c r="I306" i="1"/>
  <c r="K338" i="1"/>
  <c r="J68" i="1"/>
  <c r="J67" i="1" s="1"/>
  <c r="K170" i="1"/>
  <c r="I338" i="1"/>
  <c r="J241" i="1"/>
  <c r="J240" i="1" s="1"/>
  <c r="K36" i="1"/>
  <c r="L175" i="1"/>
  <c r="L170" i="1" s="1"/>
  <c r="I188" i="1"/>
  <c r="K241" i="1"/>
  <c r="J36" i="2"/>
  <c r="I241" i="2"/>
  <c r="K306" i="2"/>
  <c r="L175" i="2"/>
  <c r="L170" i="2" s="1"/>
  <c r="L68" i="2"/>
  <c r="L67" i="2" s="1"/>
  <c r="I188" i="2"/>
  <c r="I187" i="2" s="1"/>
  <c r="L241" i="2"/>
  <c r="L240" i="2" s="1"/>
  <c r="K240" i="2"/>
  <c r="K188" i="2"/>
  <c r="K187" i="2" s="1"/>
  <c r="L36" i="2"/>
  <c r="J95" i="2"/>
  <c r="K106" i="2"/>
  <c r="K95" i="2" s="1"/>
  <c r="K35" i="2" s="1"/>
  <c r="L188" i="2"/>
  <c r="L187" i="2" s="1"/>
  <c r="L186" i="2" s="1"/>
  <c r="I35" i="2"/>
  <c r="K115" i="2"/>
  <c r="I338" i="2"/>
  <c r="J115" i="2"/>
  <c r="L306" i="2"/>
  <c r="L305" i="2" s="1"/>
  <c r="K338" i="2"/>
  <c r="L106" i="2"/>
  <c r="L95" i="2" s="1"/>
  <c r="I306" i="2"/>
  <c r="I305" i="2" s="1"/>
  <c r="J188" i="2"/>
  <c r="J187" i="2" s="1"/>
  <c r="J186" i="2" s="1"/>
  <c r="K68" i="2"/>
  <c r="K67" i="2" s="1"/>
  <c r="L115" i="2"/>
  <c r="L141" i="2"/>
  <c r="J170" i="2"/>
  <c r="J241" i="2"/>
  <c r="J240" i="2" s="1"/>
  <c r="I273" i="2"/>
  <c r="J306" i="2"/>
  <c r="J305" i="2" s="1"/>
  <c r="J95" i="3"/>
  <c r="K106" i="3"/>
  <c r="K95" i="3" s="1"/>
  <c r="K35" i="3" s="1"/>
  <c r="J273" i="3"/>
  <c r="L306" i="3"/>
  <c r="L305" i="3" s="1"/>
  <c r="K115" i="3"/>
  <c r="J115" i="3"/>
  <c r="J35" i="3" s="1"/>
  <c r="L175" i="3"/>
  <c r="L170" i="3" s="1"/>
  <c r="I188" i="3"/>
  <c r="I187" i="3" s="1"/>
  <c r="I241" i="3"/>
  <c r="I240" i="3" s="1"/>
  <c r="L68" i="3"/>
  <c r="L67" i="3" s="1"/>
  <c r="L115" i="3"/>
  <c r="J188" i="3"/>
  <c r="J187" i="3" s="1"/>
  <c r="J240" i="3"/>
  <c r="K338" i="3"/>
  <c r="L36" i="3"/>
  <c r="I338" i="3"/>
  <c r="I305" i="3" s="1"/>
  <c r="I36" i="3"/>
  <c r="L141" i="3"/>
  <c r="K306" i="3"/>
  <c r="K305" i="3" s="1"/>
  <c r="J338" i="3"/>
  <c r="J305" i="3" s="1"/>
  <c r="I141" i="3"/>
  <c r="K170" i="3"/>
  <c r="K241" i="3"/>
  <c r="K240" i="3" s="1"/>
  <c r="K186" i="3" s="1"/>
  <c r="L241" i="3"/>
  <c r="L240" i="3" s="1"/>
  <c r="L218" i="3"/>
  <c r="L187" i="3" s="1"/>
  <c r="L186" i="3" s="1"/>
  <c r="I273" i="3"/>
  <c r="K240" i="4"/>
  <c r="I141" i="4"/>
  <c r="K218" i="4"/>
  <c r="L240" i="4"/>
  <c r="J273" i="4"/>
  <c r="I68" i="4"/>
  <c r="I67" i="4" s="1"/>
  <c r="I95" i="4"/>
  <c r="I35" i="4" s="1"/>
  <c r="K141" i="4"/>
  <c r="I161" i="4"/>
  <c r="I160" i="4" s="1"/>
  <c r="K170" i="4"/>
  <c r="L218" i="4"/>
  <c r="L187" i="4" s="1"/>
  <c r="L186" i="4" s="1"/>
  <c r="I306" i="4"/>
  <c r="I115" i="4"/>
  <c r="L141" i="4"/>
  <c r="K161" i="4"/>
  <c r="K160" i="4" s="1"/>
  <c r="L170" i="4"/>
  <c r="K306" i="4"/>
  <c r="K305" i="4" s="1"/>
  <c r="L306" i="4"/>
  <c r="L305" i="4" s="1"/>
  <c r="K187" i="4"/>
  <c r="K186" i="4" s="1"/>
  <c r="K36" i="4"/>
  <c r="K95" i="4"/>
  <c r="L161" i="4"/>
  <c r="L160" i="4" s="1"/>
  <c r="I170" i="4"/>
  <c r="J338" i="4"/>
  <c r="L36" i="4"/>
  <c r="L95" i="4"/>
  <c r="K115" i="4"/>
  <c r="J141" i="4"/>
  <c r="J35" i="4" s="1"/>
  <c r="J170" i="4"/>
  <c r="J306" i="4"/>
  <c r="J305" i="4" s="1"/>
  <c r="I338" i="4"/>
  <c r="J240" i="4"/>
  <c r="I218" i="4"/>
  <c r="L115" i="4"/>
  <c r="I188" i="4"/>
  <c r="K338" i="4"/>
  <c r="J187" i="4"/>
  <c r="I240" i="4"/>
  <c r="L367" i="27"/>
  <c r="L366" i="27" s="1"/>
  <c r="K367" i="27"/>
  <c r="K366" i="27" s="1"/>
  <c r="J367" i="27"/>
  <c r="I367" i="27"/>
  <c r="J366" i="27"/>
  <c r="I366" i="27"/>
  <c r="L364" i="27"/>
  <c r="K364" i="27"/>
  <c r="K363" i="27" s="1"/>
  <c r="J364" i="27"/>
  <c r="J363" i="27" s="1"/>
  <c r="I364" i="27"/>
  <c r="L363" i="27"/>
  <c r="I363" i="27"/>
  <c r="L361" i="27"/>
  <c r="L360" i="27" s="1"/>
  <c r="K361" i="27"/>
  <c r="J361" i="27"/>
  <c r="J360" i="27" s="1"/>
  <c r="I361" i="27"/>
  <c r="I360" i="27" s="1"/>
  <c r="K360" i="27"/>
  <c r="L357" i="27"/>
  <c r="L356" i="27" s="1"/>
  <c r="K357" i="27"/>
  <c r="K356" i="27" s="1"/>
  <c r="J357" i="27"/>
  <c r="I357" i="27"/>
  <c r="J356" i="27"/>
  <c r="I356" i="27"/>
  <c r="L353" i="27"/>
  <c r="K353" i="27"/>
  <c r="K352" i="27" s="1"/>
  <c r="J353" i="27"/>
  <c r="J352" i="27" s="1"/>
  <c r="I353" i="27"/>
  <c r="I352" i="27" s="1"/>
  <c r="L352" i="27"/>
  <c r="L349" i="27"/>
  <c r="L348" i="27" s="1"/>
  <c r="K349" i="27"/>
  <c r="J349" i="27"/>
  <c r="J348" i="27" s="1"/>
  <c r="I349" i="27"/>
  <c r="I348" i="27" s="1"/>
  <c r="K348" i="27"/>
  <c r="L345" i="27"/>
  <c r="K345" i="27"/>
  <c r="J345" i="27"/>
  <c r="I345" i="27"/>
  <c r="L342" i="27"/>
  <c r="K342" i="27"/>
  <c r="J342" i="27"/>
  <c r="I342" i="27"/>
  <c r="P340" i="27"/>
  <c r="O340" i="27"/>
  <c r="N340" i="27"/>
  <c r="M340" i="27"/>
  <c r="L340" i="27"/>
  <c r="L339" i="27" s="1"/>
  <c r="L338" i="27" s="1"/>
  <c r="K340" i="27"/>
  <c r="K339" i="27" s="1"/>
  <c r="K338" i="27" s="1"/>
  <c r="J340" i="27"/>
  <c r="I340" i="27"/>
  <c r="J339" i="27"/>
  <c r="I339" i="27"/>
  <c r="I338" i="27" s="1"/>
  <c r="L335" i="27"/>
  <c r="L334" i="27" s="1"/>
  <c r="K335" i="27"/>
  <c r="K334" i="27" s="1"/>
  <c r="J335" i="27"/>
  <c r="I335" i="27"/>
  <c r="J334" i="27"/>
  <c r="I334" i="27"/>
  <c r="L332" i="27"/>
  <c r="K332" i="27"/>
  <c r="K331" i="27" s="1"/>
  <c r="J332" i="27"/>
  <c r="J331" i="27" s="1"/>
  <c r="I332" i="27"/>
  <c r="L331" i="27"/>
  <c r="I331" i="27"/>
  <c r="L329" i="27"/>
  <c r="L328" i="27" s="1"/>
  <c r="K329" i="27"/>
  <c r="J329" i="27"/>
  <c r="J328" i="27" s="1"/>
  <c r="I329" i="27"/>
  <c r="I328" i="27" s="1"/>
  <c r="K328" i="27"/>
  <c r="L325" i="27"/>
  <c r="L324" i="27" s="1"/>
  <c r="K325" i="27"/>
  <c r="K324" i="27" s="1"/>
  <c r="J325" i="27"/>
  <c r="I325" i="27"/>
  <c r="J324" i="27"/>
  <c r="I324" i="27"/>
  <c r="L321" i="27"/>
  <c r="K321" i="27"/>
  <c r="K320" i="27" s="1"/>
  <c r="J321" i="27"/>
  <c r="J320" i="27" s="1"/>
  <c r="I321" i="27"/>
  <c r="L320" i="27"/>
  <c r="I320" i="27"/>
  <c r="L317" i="27"/>
  <c r="L316" i="27" s="1"/>
  <c r="K317" i="27"/>
  <c r="J317" i="27"/>
  <c r="J316" i="27" s="1"/>
  <c r="I317" i="27"/>
  <c r="I316" i="27" s="1"/>
  <c r="K316" i="27"/>
  <c r="L313" i="27"/>
  <c r="K313" i="27"/>
  <c r="J313" i="27"/>
  <c r="I313" i="27"/>
  <c r="L310" i="27"/>
  <c r="K310" i="27"/>
  <c r="J310" i="27"/>
  <c r="I310" i="27"/>
  <c r="L308" i="27"/>
  <c r="K308" i="27"/>
  <c r="K307" i="27" s="1"/>
  <c r="K306" i="27" s="1"/>
  <c r="K305" i="27" s="1"/>
  <c r="J308" i="27"/>
  <c r="J307" i="27" s="1"/>
  <c r="I308" i="27"/>
  <c r="I307" i="27" s="1"/>
  <c r="I306" i="27" s="1"/>
  <c r="I305" i="27" s="1"/>
  <c r="L307" i="27"/>
  <c r="L302" i="27"/>
  <c r="L301" i="27" s="1"/>
  <c r="K302" i="27"/>
  <c r="K301" i="27" s="1"/>
  <c r="J302" i="27"/>
  <c r="I302" i="27"/>
  <c r="J301" i="27"/>
  <c r="I301" i="27"/>
  <c r="L299" i="27"/>
  <c r="K299" i="27"/>
  <c r="K298" i="27" s="1"/>
  <c r="J299" i="27"/>
  <c r="J298" i="27" s="1"/>
  <c r="I299" i="27"/>
  <c r="I298" i="27" s="1"/>
  <c r="L298" i="27"/>
  <c r="L296" i="27"/>
  <c r="L295" i="27" s="1"/>
  <c r="K296" i="27"/>
  <c r="J296" i="27"/>
  <c r="J295" i="27" s="1"/>
  <c r="I296" i="27"/>
  <c r="I295" i="27" s="1"/>
  <c r="K295" i="27"/>
  <c r="L292" i="27"/>
  <c r="L291" i="27" s="1"/>
  <c r="K292" i="27"/>
  <c r="K291" i="27" s="1"/>
  <c r="J292" i="27"/>
  <c r="I292" i="27"/>
  <c r="J291" i="27"/>
  <c r="I291" i="27"/>
  <c r="L288" i="27"/>
  <c r="K288" i="27"/>
  <c r="K287" i="27" s="1"/>
  <c r="J288" i="27"/>
  <c r="J287" i="27" s="1"/>
  <c r="I288" i="27"/>
  <c r="I287" i="27" s="1"/>
  <c r="L287" i="27"/>
  <c r="L284" i="27"/>
  <c r="L283" i="27" s="1"/>
  <c r="K284" i="27"/>
  <c r="J284" i="27"/>
  <c r="J283" i="27" s="1"/>
  <c r="I284" i="27"/>
  <c r="I283" i="27" s="1"/>
  <c r="K283" i="27"/>
  <c r="L280" i="27"/>
  <c r="K280" i="27"/>
  <c r="J280" i="27"/>
  <c r="I280" i="27"/>
  <c r="L277" i="27"/>
  <c r="K277" i="27"/>
  <c r="J277" i="27"/>
  <c r="I277" i="27"/>
  <c r="L275" i="27"/>
  <c r="K275" i="27"/>
  <c r="K274" i="27" s="1"/>
  <c r="J275" i="27"/>
  <c r="J274" i="27" s="1"/>
  <c r="I275" i="27"/>
  <c r="I274" i="27" s="1"/>
  <c r="I273" i="27" s="1"/>
  <c r="L274" i="27"/>
  <c r="L273" i="27" s="1"/>
  <c r="L270" i="27"/>
  <c r="K270" i="27"/>
  <c r="K269" i="27" s="1"/>
  <c r="J270" i="27"/>
  <c r="J269" i="27" s="1"/>
  <c r="I270" i="27"/>
  <c r="I269" i="27" s="1"/>
  <c r="L269" i="27"/>
  <c r="L267" i="27"/>
  <c r="L266" i="27" s="1"/>
  <c r="K267" i="27"/>
  <c r="J267" i="27"/>
  <c r="J266" i="27" s="1"/>
  <c r="I267" i="27"/>
  <c r="I266" i="27" s="1"/>
  <c r="K266" i="27"/>
  <c r="L264" i="27"/>
  <c r="L263" i="27" s="1"/>
  <c r="K264" i="27"/>
  <c r="J264" i="27"/>
  <c r="I264" i="27"/>
  <c r="K263" i="27"/>
  <c r="J263" i="27"/>
  <c r="I263" i="27"/>
  <c r="L260" i="27"/>
  <c r="K260" i="27"/>
  <c r="K259" i="27" s="1"/>
  <c r="J260" i="27"/>
  <c r="J259" i="27" s="1"/>
  <c r="I260" i="27"/>
  <c r="I259" i="27" s="1"/>
  <c r="L259" i="27"/>
  <c r="L256" i="27"/>
  <c r="L255" i="27" s="1"/>
  <c r="K256" i="27"/>
  <c r="J256" i="27"/>
  <c r="J255" i="27" s="1"/>
  <c r="I256" i="27"/>
  <c r="I255" i="27" s="1"/>
  <c r="K255" i="27"/>
  <c r="L252" i="27"/>
  <c r="L251" i="27" s="1"/>
  <c r="K252" i="27"/>
  <c r="J252" i="27"/>
  <c r="I252" i="27"/>
  <c r="K251" i="27"/>
  <c r="J251" i="27"/>
  <c r="I251" i="27"/>
  <c r="L248" i="27"/>
  <c r="K248" i="27"/>
  <c r="J248" i="27"/>
  <c r="I248" i="27"/>
  <c r="L245" i="27"/>
  <c r="K245" i="27"/>
  <c r="J245" i="27"/>
  <c r="I245" i="27"/>
  <c r="L243" i="27"/>
  <c r="L242" i="27" s="1"/>
  <c r="K243" i="27"/>
  <c r="J243" i="27"/>
  <c r="J242" i="27" s="1"/>
  <c r="I243" i="27"/>
  <c r="I242" i="27" s="1"/>
  <c r="I241" i="27" s="1"/>
  <c r="K242" i="27"/>
  <c r="K241" i="27" s="1"/>
  <c r="L236" i="27"/>
  <c r="K236" i="27"/>
  <c r="K235" i="27" s="1"/>
  <c r="K234" i="27" s="1"/>
  <c r="J236" i="27"/>
  <c r="J235" i="27" s="1"/>
  <c r="J234" i="27" s="1"/>
  <c r="I236" i="27"/>
  <c r="I235" i="27" s="1"/>
  <c r="I234" i="27" s="1"/>
  <c r="L235" i="27"/>
  <c r="L234" i="27" s="1"/>
  <c r="L232" i="27"/>
  <c r="K232" i="27"/>
  <c r="K231" i="27" s="1"/>
  <c r="K230" i="27" s="1"/>
  <c r="J232" i="27"/>
  <c r="J231" i="27" s="1"/>
  <c r="J230" i="27" s="1"/>
  <c r="I232" i="27"/>
  <c r="I231" i="27" s="1"/>
  <c r="I230" i="27" s="1"/>
  <c r="L231" i="27"/>
  <c r="L230" i="27" s="1"/>
  <c r="P223" i="27"/>
  <c r="O223" i="27"/>
  <c r="N223" i="27"/>
  <c r="M223" i="27"/>
  <c r="L223" i="27"/>
  <c r="L222" i="27" s="1"/>
  <c r="K223" i="27"/>
  <c r="J223" i="27"/>
  <c r="I223" i="27"/>
  <c r="K222" i="27"/>
  <c r="J222" i="27"/>
  <c r="I222" i="27"/>
  <c r="L220" i="27"/>
  <c r="K220" i="27"/>
  <c r="K219" i="27" s="1"/>
  <c r="K218" i="27" s="1"/>
  <c r="J220" i="27"/>
  <c r="J219" i="27" s="1"/>
  <c r="J218" i="27" s="1"/>
  <c r="I220" i="27"/>
  <c r="I219" i="27" s="1"/>
  <c r="I218" i="27" s="1"/>
  <c r="L219" i="27"/>
  <c r="L213" i="27"/>
  <c r="K213" i="27"/>
  <c r="K212" i="27" s="1"/>
  <c r="K211" i="27" s="1"/>
  <c r="J213" i="27"/>
  <c r="J212" i="27" s="1"/>
  <c r="J211" i="27" s="1"/>
  <c r="I213" i="27"/>
  <c r="I212" i="27" s="1"/>
  <c r="I211" i="27" s="1"/>
  <c r="L212" i="27"/>
  <c r="L211" i="27" s="1"/>
  <c r="L209" i="27"/>
  <c r="K209" i="27"/>
  <c r="K208" i="27" s="1"/>
  <c r="J209" i="27"/>
  <c r="J208" i="27" s="1"/>
  <c r="I209" i="27"/>
  <c r="I208" i="27" s="1"/>
  <c r="L208" i="27"/>
  <c r="L204" i="27"/>
  <c r="L203" i="27" s="1"/>
  <c r="K204" i="27"/>
  <c r="J204" i="27"/>
  <c r="J203" i="27" s="1"/>
  <c r="I204" i="27"/>
  <c r="I203" i="27" s="1"/>
  <c r="K203" i="27"/>
  <c r="L198" i="27"/>
  <c r="L197" i="27" s="1"/>
  <c r="K198" i="27"/>
  <c r="K197" i="27" s="1"/>
  <c r="J198" i="27"/>
  <c r="I198" i="27"/>
  <c r="J197" i="27"/>
  <c r="I197" i="27"/>
  <c r="L193" i="27"/>
  <c r="K193" i="27"/>
  <c r="K192" i="27" s="1"/>
  <c r="J193" i="27"/>
  <c r="J192" i="27" s="1"/>
  <c r="I193" i="27"/>
  <c r="L192" i="27"/>
  <c r="I192" i="27"/>
  <c r="L190" i="27"/>
  <c r="L189" i="27" s="1"/>
  <c r="K190" i="27"/>
  <c r="J190" i="27"/>
  <c r="J189" i="27" s="1"/>
  <c r="I190" i="27"/>
  <c r="I189" i="27" s="1"/>
  <c r="K189" i="27"/>
  <c r="L182" i="27"/>
  <c r="L181" i="27" s="1"/>
  <c r="K182" i="27"/>
  <c r="K181" i="27" s="1"/>
  <c r="J182" i="27"/>
  <c r="I182" i="27"/>
  <c r="J181" i="27"/>
  <c r="I181" i="27"/>
  <c r="L177" i="27"/>
  <c r="K177" i="27"/>
  <c r="K176" i="27" s="1"/>
  <c r="J177" i="27"/>
  <c r="J176" i="27" s="1"/>
  <c r="J175" i="27" s="1"/>
  <c r="I177" i="27"/>
  <c r="L176" i="27"/>
  <c r="I176" i="27"/>
  <c r="I175" i="27"/>
  <c r="L173" i="27"/>
  <c r="K173" i="27"/>
  <c r="K172" i="27" s="1"/>
  <c r="K171" i="27" s="1"/>
  <c r="J173" i="27"/>
  <c r="J172" i="27" s="1"/>
  <c r="J171" i="27" s="1"/>
  <c r="J170" i="27" s="1"/>
  <c r="I173" i="27"/>
  <c r="I172" i="27" s="1"/>
  <c r="I171" i="27" s="1"/>
  <c r="I170" i="27" s="1"/>
  <c r="L172" i="27"/>
  <c r="L171" i="27" s="1"/>
  <c r="L168" i="27"/>
  <c r="L167" i="27" s="1"/>
  <c r="K168" i="27"/>
  <c r="K167" i="27" s="1"/>
  <c r="J168" i="27"/>
  <c r="I168" i="27"/>
  <c r="J167" i="27"/>
  <c r="I167" i="27"/>
  <c r="L163" i="27"/>
  <c r="K163" i="27"/>
  <c r="K162" i="27" s="1"/>
  <c r="K161" i="27" s="1"/>
  <c r="K160" i="27" s="1"/>
  <c r="J163" i="27"/>
  <c r="J162" i="27" s="1"/>
  <c r="J161" i="27" s="1"/>
  <c r="J160" i="27" s="1"/>
  <c r="I163" i="27"/>
  <c r="L162" i="27"/>
  <c r="I162" i="27"/>
  <c r="I161" i="27"/>
  <c r="I160" i="27" s="1"/>
  <c r="L157" i="27"/>
  <c r="L156" i="27" s="1"/>
  <c r="L155" i="27" s="1"/>
  <c r="K157" i="27"/>
  <c r="K156" i="27" s="1"/>
  <c r="K155" i="27" s="1"/>
  <c r="J157" i="27"/>
  <c r="I157" i="27"/>
  <c r="J156" i="27"/>
  <c r="J155" i="27" s="1"/>
  <c r="I156" i="27"/>
  <c r="I155" i="27" s="1"/>
  <c r="L153" i="27"/>
  <c r="L152" i="27" s="1"/>
  <c r="K153" i="27"/>
  <c r="K152" i="27" s="1"/>
  <c r="J153" i="27"/>
  <c r="I153" i="27"/>
  <c r="J152" i="27"/>
  <c r="I152" i="27"/>
  <c r="L149" i="27"/>
  <c r="K149" i="27"/>
  <c r="K148" i="27" s="1"/>
  <c r="K147" i="27" s="1"/>
  <c r="J149" i="27"/>
  <c r="J148" i="27" s="1"/>
  <c r="J147" i="27" s="1"/>
  <c r="I149" i="27"/>
  <c r="L148" i="27"/>
  <c r="L147" i="27" s="1"/>
  <c r="I148" i="27"/>
  <c r="I147" i="27"/>
  <c r="L144" i="27"/>
  <c r="K144" i="27"/>
  <c r="K143" i="27" s="1"/>
  <c r="K142" i="27" s="1"/>
  <c r="K141" i="27" s="1"/>
  <c r="J144" i="27"/>
  <c r="J143" i="27" s="1"/>
  <c r="J142" i="27" s="1"/>
  <c r="J141" i="27" s="1"/>
  <c r="I144" i="27"/>
  <c r="L143" i="27"/>
  <c r="L142" i="27" s="1"/>
  <c r="L141" i="27" s="1"/>
  <c r="I143" i="27"/>
  <c r="I142" i="27"/>
  <c r="L139" i="27"/>
  <c r="L138" i="27" s="1"/>
  <c r="L137" i="27" s="1"/>
  <c r="K139" i="27"/>
  <c r="J139" i="27"/>
  <c r="I139" i="27"/>
  <c r="K138" i="27"/>
  <c r="J138" i="27"/>
  <c r="J137" i="27" s="1"/>
  <c r="I138" i="27"/>
  <c r="I137" i="27" s="1"/>
  <c r="K137" i="27"/>
  <c r="L135" i="27"/>
  <c r="L134" i="27" s="1"/>
  <c r="L133" i="27" s="1"/>
  <c r="K135" i="27"/>
  <c r="J135" i="27"/>
  <c r="I135" i="27"/>
  <c r="K134" i="27"/>
  <c r="J134" i="27"/>
  <c r="J133" i="27" s="1"/>
  <c r="I134" i="27"/>
  <c r="I133" i="27" s="1"/>
  <c r="K133" i="27"/>
  <c r="L131" i="27"/>
  <c r="L130" i="27" s="1"/>
  <c r="L129" i="27" s="1"/>
  <c r="K131" i="27"/>
  <c r="J131" i="27"/>
  <c r="I131" i="27"/>
  <c r="K130" i="27"/>
  <c r="J130" i="27"/>
  <c r="J129" i="27" s="1"/>
  <c r="I130" i="27"/>
  <c r="I129" i="27" s="1"/>
  <c r="K129" i="27"/>
  <c r="L127" i="27"/>
  <c r="L126" i="27" s="1"/>
  <c r="L125" i="27" s="1"/>
  <c r="K127" i="27"/>
  <c r="J127" i="27"/>
  <c r="I127" i="27"/>
  <c r="K126" i="27"/>
  <c r="J126" i="27"/>
  <c r="J125" i="27" s="1"/>
  <c r="I126" i="27"/>
  <c r="I125" i="27" s="1"/>
  <c r="K125" i="27"/>
  <c r="L123" i="27"/>
  <c r="L122" i="27" s="1"/>
  <c r="L121" i="27" s="1"/>
  <c r="K123" i="27"/>
  <c r="K122" i="27" s="1"/>
  <c r="K121" i="27" s="1"/>
  <c r="J123" i="27"/>
  <c r="I123" i="27"/>
  <c r="J122" i="27"/>
  <c r="J121" i="27" s="1"/>
  <c r="I122" i="27"/>
  <c r="I121" i="27" s="1"/>
  <c r="L118" i="27"/>
  <c r="L117" i="27" s="1"/>
  <c r="L116" i="27" s="1"/>
  <c r="K118" i="27"/>
  <c r="K117" i="27" s="1"/>
  <c r="K116" i="27" s="1"/>
  <c r="K115" i="27" s="1"/>
  <c r="J118" i="27"/>
  <c r="I118" i="27"/>
  <c r="J117" i="27"/>
  <c r="J116" i="27" s="1"/>
  <c r="I117" i="27"/>
  <c r="I116" i="27" s="1"/>
  <c r="I115" i="27" s="1"/>
  <c r="L112" i="27"/>
  <c r="L111" i="27" s="1"/>
  <c r="K112" i="27"/>
  <c r="J112" i="27"/>
  <c r="J111" i="27" s="1"/>
  <c r="I112" i="27"/>
  <c r="I111" i="27" s="1"/>
  <c r="K111" i="27"/>
  <c r="L108" i="27"/>
  <c r="L107" i="27" s="1"/>
  <c r="K108" i="27"/>
  <c r="K107" i="27" s="1"/>
  <c r="K106" i="27" s="1"/>
  <c r="J108" i="27"/>
  <c r="I108" i="27"/>
  <c r="J107" i="27"/>
  <c r="J106" i="27" s="1"/>
  <c r="I107" i="27"/>
  <c r="I106" i="27" s="1"/>
  <c r="L103" i="27"/>
  <c r="L102" i="27" s="1"/>
  <c r="L101" i="27" s="1"/>
  <c r="K103" i="27"/>
  <c r="K102" i="27" s="1"/>
  <c r="K101" i="27" s="1"/>
  <c r="J103" i="27"/>
  <c r="I103" i="27"/>
  <c r="J102" i="27"/>
  <c r="J101" i="27" s="1"/>
  <c r="I102" i="27"/>
  <c r="I101" i="27" s="1"/>
  <c r="L98" i="27"/>
  <c r="L97" i="27" s="1"/>
  <c r="L96" i="27" s="1"/>
  <c r="K98" i="27"/>
  <c r="K97" i="27" s="1"/>
  <c r="K96" i="27" s="1"/>
  <c r="J98" i="27"/>
  <c r="I98" i="27"/>
  <c r="J97" i="27"/>
  <c r="J96" i="27" s="1"/>
  <c r="J95" i="27" s="1"/>
  <c r="I97" i="27"/>
  <c r="I96" i="27" s="1"/>
  <c r="I95" i="27" s="1"/>
  <c r="L91" i="27"/>
  <c r="L90" i="27" s="1"/>
  <c r="L89" i="27" s="1"/>
  <c r="L88" i="27" s="1"/>
  <c r="K91" i="27"/>
  <c r="J91" i="27"/>
  <c r="J90" i="27" s="1"/>
  <c r="J89" i="27" s="1"/>
  <c r="J88" i="27" s="1"/>
  <c r="I91" i="27"/>
  <c r="I90" i="27" s="1"/>
  <c r="I89" i="27" s="1"/>
  <c r="I88" i="27" s="1"/>
  <c r="K90" i="27"/>
  <c r="K89" i="27" s="1"/>
  <c r="K88" i="27" s="1"/>
  <c r="L86" i="27"/>
  <c r="K86" i="27"/>
  <c r="K85" i="27" s="1"/>
  <c r="K84" i="27" s="1"/>
  <c r="J86" i="27"/>
  <c r="J85" i="27" s="1"/>
  <c r="J84" i="27" s="1"/>
  <c r="I86" i="27"/>
  <c r="L85" i="27"/>
  <c r="L84" i="27" s="1"/>
  <c r="I85" i="27"/>
  <c r="I84" i="27"/>
  <c r="L80" i="27"/>
  <c r="K80" i="27"/>
  <c r="K79" i="27" s="1"/>
  <c r="J80" i="27"/>
  <c r="J79" i="27" s="1"/>
  <c r="I80" i="27"/>
  <c r="L79" i="27"/>
  <c r="I79" i="27"/>
  <c r="L75" i="27"/>
  <c r="L74" i="27" s="1"/>
  <c r="K75" i="27"/>
  <c r="J75" i="27"/>
  <c r="J74" i="27" s="1"/>
  <c r="I75" i="27"/>
  <c r="I74" i="27" s="1"/>
  <c r="K74" i="27"/>
  <c r="L70" i="27"/>
  <c r="L69" i="27" s="1"/>
  <c r="L68" i="27" s="1"/>
  <c r="L67" i="27" s="1"/>
  <c r="K70" i="27"/>
  <c r="K69" i="27" s="1"/>
  <c r="K68" i="27" s="1"/>
  <c r="K67" i="27" s="1"/>
  <c r="J70" i="27"/>
  <c r="I70" i="27"/>
  <c r="J69" i="27"/>
  <c r="I69" i="27"/>
  <c r="L50" i="27"/>
  <c r="L49" i="27" s="1"/>
  <c r="L48" i="27" s="1"/>
  <c r="L47" i="27" s="1"/>
  <c r="K50" i="27"/>
  <c r="J50" i="27"/>
  <c r="J49" i="27" s="1"/>
  <c r="J48" i="27" s="1"/>
  <c r="J47" i="27" s="1"/>
  <c r="I50" i="27"/>
  <c r="I49" i="27" s="1"/>
  <c r="I48" i="27" s="1"/>
  <c r="I47" i="27" s="1"/>
  <c r="K49" i="27"/>
  <c r="K48" i="27" s="1"/>
  <c r="K47" i="27" s="1"/>
  <c r="L45" i="27"/>
  <c r="K45" i="27"/>
  <c r="K44" i="27" s="1"/>
  <c r="K43" i="27" s="1"/>
  <c r="J45" i="27"/>
  <c r="J44" i="27" s="1"/>
  <c r="J43" i="27" s="1"/>
  <c r="I45" i="27"/>
  <c r="L44" i="27"/>
  <c r="L43" i="27" s="1"/>
  <c r="I44" i="27"/>
  <c r="I43" i="27"/>
  <c r="L41" i="27"/>
  <c r="K41" i="27"/>
  <c r="J41" i="27"/>
  <c r="I41" i="27"/>
  <c r="L39" i="27"/>
  <c r="L38" i="27" s="1"/>
  <c r="L37" i="27" s="1"/>
  <c r="L36" i="27" s="1"/>
  <c r="K39" i="27"/>
  <c r="J39" i="27"/>
  <c r="I39" i="27"/>
  <c r="K38" i="27"/>
  <c r="J38" i="27"/>
  <c r="J37" i="27" s="1"/>
  <c r="I38" i="27"/>
  <c r="I37" i="27" s="1"/>
  <c r="I36" i="27" s="1"/>
  <c r="K37" i="27"/>
  <c r="L367" i="26"/>
  <c r="L366" i="26" s="1"/>
  <c r="K367" i="26"/>
  <c r="K366" i="26" s="1"/>
  <c r="J367" i="26"/>
  <c r="J366" i="26" s="1"/>
  <c r="I367" i="26"/>
  <c r="I366" i="26"/>
  <c r="L364" i="26"/>
  <c r="K364" i="26"/>
  <c r="J364" i="26"/>
  <c r="J363" i="26" s="1"/>
  <c r="I364" i="26"/>
  <c r="I363" i="26" s="1"/>
  <c r="L363" i="26"/>
  <c r="K363" i="26"/>
  <c r="L361" i="26"/>
  <c r="K361" i="26"/>
  <c r="K360" i="26" s="1"/>
  <c r="J361" i="26"/>
  <c r="I361" i="26"/>
  <c r="I360" i="26" s="1"/>
  <c r="L360" i="26"/>
  <c r="J360" i="26"/>
  <c r="L357" i="26"/>
  <c r="L356" i="26" s="1"/>
  <c r="K357" i="26"/>
  <c r="K356" i="26" s="1"/>
  <c r="J357" i="26"/>
  <c r="J356" i="26" s="1"/>
  <c r="I357" i="26"/>
  <c r="I356" i="26"/>
  <c r="L353" i="26"/>
  <c r="K353" i="26"/>
  <c r="J353" i="26"/>
  <c r="J352" i="26" s="1"/>
  <c r="I353" i="26"/>
  <c r="I352" i="26" s="1"/>
  <c r="L352" i="26"/>
  <c r="K352" i="26"/>
  <c r="L349" i="26"/>
  <c r="K349" i="26"/>
  <c r="K348" i="26" s="1"/>
  <c r="J349" i="26"/>
  <c r="I349" i="26"/>
  <c r="I348" i="26" s="1"/>
  <c r="L348" i="26"/>
  <c r="J348" i="26"/>
  <c r="L345" i="26"/>
  <c r="K345" i="26"/>
  <c r="J345" i="26"/>
  <c r="I345" i="26"/>
  <c r="L342" i="26"/>
  <c r="K342" i="26"/>
  <c r="J342" i="26"/>
  <c r="I342" i="26"/>
  <c r="P340" i="26"/>
  <c r="O340" i="26"/>
  <c r="N340" i="26"/>
  <c r="M340" i="26"/>
  <c r="L340" i="26"/>
  <c r="L339" i="26" s="1"/>
  <c r="L338" i="26" s="1"/>
  <c r="K340" i="26"/>
  <c r="K339" i="26" s="1"/>
  <c r="K338" i="26" s="1"/>
  <c r="J340" i="26"/>
  <c r="J339" i="26" s="1"/>
  <c r="I340" i="26"/>
  <c r="I339" i="26"/>
  <c r="L335" i="26"/>
  <c r="L334" i="26" s="1"/>
  <c r="K335" i="26"/>
  <c r="K334" i="26" s="1"/>
  <c r="J335" i="26"/>
  <c r="J334" i="26" s="1"/>
  <c r="I335" i="26"/>
  <c r="I334" i="26"/>
  <c r="L332" i="26"/>
  <c r="K332" i="26"/>
  <c r="J332" i="26"/>
  <c r="J331" i="26" s="1"/>
  <c r="I332" i="26"/>
  <c r="I331" i="26" s="1"/>
  <c r="L331" i="26"/>
  <c r="K331" i="26"/>
  <c r="L329" i="26"/>
  <c r="K329" i="26"/>
  <c r="K328" i="26" s="1"/>
  <c r="J329" i="26"/>
  <c r="I329" i="26"/>
  <c r="I328" i="26" s="1"/>
  <c r="L328" i="26"/>
  <c r="J328" i="26"/>
  <c r="L325" i="26"/>
  <c r="L324" i="26" s="1"/>
  <c r="K325" i="26"/>
  <c r="K324" i="26" s="1"/>
  <c r="J325" i="26"/>
  <c r="J324" i="26" s="1"/>
  <c r="I325" i="26"/>
  <c r="I324" i="26"/>
  <c r="L321" i="26"/>
  <c r="K321" i="26"/>
  <c r="J321" i="26"/>
  <c r="J320" i="26" s="1"/>
  <c r="I321" i="26"/>
  <c r="I320" i="26" s="1"/>
  <c r="L320" i="26"/>
  <c r="K320" i="26"/>
  <c r="L317" i="26"/>
  <c r="K317" i="26"/>
  <c r="K316" i="26" s="1"/>
  <c r="J317" i="26"/>
  <c r="I317" i="26"/>
  <c r="I316" i="26" s="1"/>
  <c r="L316" i="26"/>
  <c r="J316" i="26"/>
  <c r="L313" i="26"/>
  <c r="K313" i="26"/>
  <c r="J313" i="26"/>
  <c r="I313" i="26"/>
  <c r="L310" i="26"/>
  <c r="K310" i="26"/>
  <c r="J310" i="26"/>
  <c r="I310" i="26"/>
  <c r="L308" i="26"/>
  <c r="K308" i="26"/>
  <c r="J308" i="26"/>
  <c r="J307" i="26" s="1"/>
  <c r="J306" i="26" s="1"/>
  <c r="I308" i="26"/>
  <c r="I307" i="26" s="1"/>
  <c r="L307" i="26"/>
  <c r="K307" i="26"/>
  <c r="L302" i="26"/>
  <c r="L301" i="26" s="1"/>
  <c r="K302" i="26"/>
  <c r="K301" i="26" s="1"/>
  <c r="J302" i="26"/>
  <c r="J301" i="26" s="1"/>
  <c r="I302" i="26"/>
  <c r="I301" i="26"/>
  <c r="L299" i="26"/>
  <c r="K299" i="26"/>
  <c r="J299" i="26"/>
  <c r="J298" i="26" s="1"/>
  <c r="I299" i="26"/>
  <c r="I298" i="26" s="1"/>
  <c r="L298" i="26"/>
  <c r="K298" i="26"/>
  <c r="L296" i="26"/>
  <c r="K296" i="26"/>
  <c r="K295" i="26" s="1"/>
  <c r="J296" i="26"/>
  <c r="I296" i="26"/>
  <c r="I295" i="26" s="1"/>
  <c r="L295" i="26"/>
  <c r="J295" i="26"/>
  <c r="L292" i="26"/>
  <c r="L291" i="26" s="1"/>
  <c r="K292" i="26"/>
  <c r="K291" i="26" s="1"/>
  <c r="J292" i="26"/>
  <c r="J291" i="26" s="1"/>
  <c r="I292" i="26"/>
  <c r="I291" i="26"/>
  <c r="L288" i="26"/>
  <c r="K288" i="26"/>
  <c r="J288" i="26"/>
  <c r="J287" i="26" s="1"/>
  <c r="I288" i="26"/>
  <c r="I287" i="26" s="1"/>
  <c r="L287" i="26"/>
  <c r="K287" i="26"/>
  <c r="L284" i="26"/>
  <c r="K284" i="26"/>
  <c r="K283" i="26" s="1"/>
  <c r="J284" i="26"/>
  <c r="I284" i="26"/>
  <c r="I283" i="26" s="1"/>
  <c r="L283" i="26"/>
  <c r="J283" i="26"/>
  <c r="L280" i="26"/>
  <c r="K280" i="26"/>
  <c r="J280" i="26"/>
  <c r="I280" i="26"/>
  <c r="L277" i="26"/>
  <c r="K277" i="26"/>
  <c r="J277" i="26"/>
  <c r="I277" i="26"/>
  <c r="L275" i="26"/>
  <c r="K275" i="26"/>
  <c r="J275" i="26"/>
  <c r="J274" i="26" s="1"/>
  <c r="J273" i="26" s="1"/>
  <c r="I275" i="26"/>
  <c r="I274" i="26" s="1"/>
  <c r="L274" i="26"/>
  <c r="K274" i="26"/>
  <c r="L270" i="26"/>
  <c r="K270" i="26"/>
  <c r="J270" i="26"/>
  <c r="J269" i="26" s="1"/>
  <c r="I270" i="26"/>
  <c r="I269" i="26" s="1"/>
  <c r="L269" i="26"/>
  <c r="K269" i="26"/>
  <c r="L267" i="26"/>
  <c r="K267" i="26"/>
  <c r="K266" i="26" s="1"/>
  <c r="J267" i="26"/>
  <c r="I267" i="26"/>
  <c r="I266" i="26" s="1"/>
  <c r="L266" i="26"/>
  <c r="J266" i="26"/>
  <c r="L264" i="26"/>
  <c r="L263" i="26" s="1"/>
  <c r="K264" i="26"/>
  <c r="K263" i="26" s="1"/>
  <c r="J264" i="26"/>
  <c r="J263" i="26" s="1"/>
  <c r="I264" i="26"/>
  <c r="I263" i="26"/>
  <c r="L260" i="26"/>
  <c r="K260" i="26"/>
  <c r="J260" i="26"/>
  <c r="J259" i="26" s="1"/>
  <c r="I260" i="26"/>
  <c r="I259" i="26" s="1"/>
  <c r="L259" i="26"/>
  <c r="K259" i="26"/>
  <c r="L256" i="26"/>
  <c r="K256" i="26"/>
  <c r="K255" i="26" s="1"/>
  <c r="J256" i="26"/>
  <c r="I256" i="26"/>
  <c r="I255" i="26" s="1"/>
  <c r="L255" i="26"/>
  <c r="J255" i="26"/>
  <c r="L252" i="26"/>
  <c r="L251" i="26" s="1"/>
  <c r="L241" i="26" s="1"/>
  <c r="K252" i="26"/>
  <c r="K251" i="26" s="1"/>
  <c r="J252" i="26"/>
  <c r="J251" i="26" s="1"/>
  <c r="I252" i="26"/>
  <c r="I251" i="26"/>
  <c r="L248" i="26"/>
  <c r="K248" i="26"/>
  <c r="J248" i="26"/>
  <c r="I248" i="26"/>
  <c r="L245" i="26"/>
  <c r="K245" i="26"/>
  <c r="J245" i="26"/>
  <c r="I245" i="26"/>
  <c r="L243" i="26"/>
  <c r="K243" i="26"/>
  <c r="K242" i="26" s="1"/>
  <c r="J243" i="26"/>
  <c r="I243" i="26"/>
  <c r="I242" i="26" s="1"/>
  <c r="L242" i="26"/>
  <c r="J242" i="26"/>
  <c r="L236" i="26"/>
  <c r="K236" i="26"/>
  <c r="J236" i="26"/>
  <c r="J235" i="26" s="1"/>
  <c r="J234" i="26" s="1"/>
  <c r="I236" i="26"/>
  <c r="I235" i="26" s="1"/>
  <c r="I234" i="26" s="1"/>
  <c r="L235" i="26"/>
  <c r="L234" i="26" s="1"/>
  <c r="K235" i="26"/>
  <c r="K234" i="26" s="1"/>
  <c r="L232" i="26"/>
  <c r="K232" i="26"/>
  <c r="J232" i="26"/>
  <c r="J231" i="26" s="1"/>
  <c r="J230" i="26" s="1"/>
  <c r="I232" i="26"/>
  <c r="I231" i="26" s="1"/>
  <c r="I230" i="26" s="1"/>
  <c r="L231" i="26"/>
  <c r="L230" i="26" s="1"/>
  <c r="K231" i="26"/>
  <c r="K230" i="26" s="1"/>
  <c r="P223" i="26"/>
  <c r="O223" i="26"/>
  <c r="N223" i="26"/>
  <c r="M223" i="26"/>
  <c r="L223" i="26"/>
  <c r="L222" i="26" s="1"/>
  <c r="K223" i="26"/>
  <c r="K222" i="26" s="1"/>
  <c r="J223" i="26"/>
  <c r="J222" i="26" s="1"/>
  <c r="I223" i="26"/>
  <c r="I222" i="26"/>
  <c r="L220" i="26"/>
  <c r="K220" i="26"/>
  <c r="J220" i="26"/>
  <c r="J219" i="26" s="1"/>
  <c r="I220" i="26"/>
  <c r="I219" i="26" s="1"/>
  <c r="I218" i="26" s="1"/>
  <c r="L219" i="26"/>
  <c r="K219" i="26"/>
  <c r="L213" i="26"/>
  <c r="K213" i="26"/>
  <c r="J213" i="26"/>
  <c r="J212" i="26" s="1"/>
  <c r="J211" i="26" s="1"/>
  <c r="I213" i="26"/>
  <c r="I212" i="26" s="1"/>
  <c r="I211" i="26" s="1"/>
  <c r="L212" i="26"/>
  <c r="L211" i="26" s="1"/>
  <c r="K212" i="26"/>
  <c r="K211" i="26" s="1"/>
  <c r="L209" i="26"/>
  <c r="K209" i="26"/>
  <c r="J209" i="26"/>
  <c r="J208" i="26" s="1"/>
  <c r="I209" i="26"/>
  <c r="I208" i="26" s="1"/>
  <c r="L208" i="26"/>
  <c r="K208" i="26"/>
  <c r="L204" i="26"/>
  <c r="L203" i="26" s="1"/>
  <c r="K204" i="26"/>
  <c r="K203" i="26" s="1"/>
  <c r="J204" i="26"/>
  <c r="I204" i="26"/>
  <c r="I203" i="26" s="1"/>
  <c r="J203" i="26"/>
  <c r="L198" i="26"/>
  <c r="L197" i="26" s="1"/>
  <c r="K198" i="26"/>
  <c r="K197" i="26" s="1"/>
  <c r="J198" i="26"/>
  <c r="J197" i="26" s="1"/>
  <c r="I198" i="26"/>
  <c r="I197" i="26"/>
  <c r="L193" i="26"/>
  <c r="K193" i="26"/>
  <c r="J193" i="26"/>
  <c r="J192" i="26" s="1"/>
  <c r="I193" i="26"/>
  <c r="I192" i="26" s="1"/>
  <c r="L192" i="26"/>
  <c r="K192" i="26"/>
  <c r="L190" i="26"/>
  <c r="L189" i="26" s="1"/>
  <c r="K190" i="26"/>
  <c r="K189" i="26" s="1"/>
  <c r="K188" i="26" s="1"/>
  <c r="J190" i="26"/>
  <c r="I190" i="26"/>
  <c r="I189" i="26" s="1"/>
  <c r="J189" i="26"/>
  <c r="L182" i="26"/>
  <c r="L181" i="26" s="1"/>
  <c r="K182" i="26"/>
  <c r="K181" i="26" s="1"/>
  <c r="J182" i="26"/>
  <c r="J181" i="26" s="1"/>
  <c r="I182" i="26"/>
  <c r="I181" i="26"/>
  <c r="L177" i="26"/>
  <c r="K177" i="26"/>
  <c r="J177" i="26"/>
  <c r="J176" i="26" s="1"/>
  <c r="J175" i="26" s="1"/>
  <c r="I177" i="26"/>
  <c r="I176" i="26" s="1"/>
  <c r="I175" i="26" s="1"/>
  <c r="L176" i="26"/>
  <c r="L175" i="26" s="1"/>
  <c r="K176" i="26"/>
  <c r="K175" i="26" s="1"/>
  <c r="L173" i="26"/>
  <c r="K173" i="26"/>
  <c r="J173" i="26"/>
  <c r="J172" i="26" s="1"/>
  <c r="J171" i="26" s="1"/>
  <c r="I173" i="26"/>
  <c r="I172" i="26" s="1"/>
  <c r="I171" i="26" s="1"/>
  <c r="L172" i="26"/>
  <c r="L171" i="26" s="1"/>
  <c r="L170" i="26" s="1"/>
  <c r="K172" i="26"/>
  <c r="K171" i="26" s="1"/>
  <c r="K170" i="26" s="1"/>
  <c r="L168" i="26"/>
  <c r="L167" i="26" s="1"/>
  <c r="K168" i="26"/>
  <c r="K167" i="26" s="1"/>
  <c r="J168" i="26"/>
  <c r="I168" i="26"/>
  <c r="J167" i="26"/>
  <c r="I167" i="26"/>
  <c r="L163" i="26"/>
  <c r="K163" i="26"/>
  <c r="J163" i="26"/>
  <c r="J162" i="26" s="1"/>
  <c r="J161" i="26" s="1"/>
  <c r="J160" i="26" s="1"/>
  <c r="I163" i="26"/>
  <c r="I162" i="26" s="1"/>
  <c r="I161" i="26" s="1"/>
  <c r="I160" i="26" s="1"/>
  <c r="L162" i="26"/>
  <c r="K162" i="26"/>
  <c r="K161" i="26" s="1"/>
  <c r="K160" i="26" s="1"/>
  <c r="L157" i="26"/>
  <c r="L156" i="26" s="1"/>
  <c r="L155" i="26" s="1"/>
  <c r="K157" i="26"/>
  <c r="K156" i="26" s="1"/>
  <c r="K155" i="26" s="1"/>
  <c r="J157" i="26"/>
  <c r="J156" i="26" s="1"/>
  <c r="J155" i="26" s="1"/>
  <c r="I157" i="26"/>
  <c r="I156" i="26"/>
  <c r="I155" i="26" s="1"/>
  <c r="L153" i="26"/>
  <c r="L152" i="26" s="1"/>
  <c r="K153" i="26"/>
  <c r="K152" i="26" s="1"/>
  <c r="J153" i="26"/>
  <c r="J152" i="26" s="1"/>
  <c r="I153" i="26"/>
  <c r="I152" i="26"/>
  <c r="L149" i="26"/>
  <c r="K149" i="26"/>
  <c r="J149" i="26"/>
  <c r="J148" i="26" s="1"/>
  <c r="J147" i="26" s="1"/>
  <c r="I149" i="26"/>
  <c r="I148" i="26" s="1"/>
  <c r="I147" i="26" s="1"/>
  <c r="L148" i="26"/>
  <c r="L147" i="26" s="1"/>
  <c r="K148" i="26"/>
  <c r="K147" i="26" s="1"/>
  <c r="L144" i="26"/>
  <c r="K144" i="26"/>
  <c r="J144" i="26"/>
  <c r="J143" i="26" s="1"/>
  <c r="J142" i="26" s="1"/>
  <c r="I144" i="26"/>
  <c r="I143" i="26" s="1"/>
  <c r="I142" i="26" s="1"/>
  <c r="L143" i="26"/>
  <c r="L142" i="26" s="1"/>
  <c r="K143" i="26"/>
  <c r="K142" i="26" s="1"/>
  <c r="L139" i="26"/>
  <c r="L138" i="26" s="1"/>
  <c r="L137" i="26" s="1"/>
  <c r="K139" i="26"/>
  <c r="K138" i="26" s="1"/>
  <c r="K137" i="26" s="1"/>
  <c r="J139" i="26"/>
  <c r="J138" i="26" s="1"/>
  <c r="J137" i="26" s="1"/>
  <c r="I139" i="26"/>
  <c r="I138" i="26"/>
  <c r="I137" i="26" s="1"/>
  <c r="L135" i="26"/>
  <c r="L134" i="26" s="1"/>
  <c r="L133" i="26" s="1"/>
  <c r="K135" i="26"/>
  <c r="K134" i="26" s="1"/>
  <c r="K133" i="26" s="1"/>
  <c r="J135" i="26"/>
  <c r="J134" i="26" s="1"/>
  <c r="J133" i="26" s="1"/>
  <c r="I135" i="26"/>
  <c r="I134" i="26"/>
  <c r="I133" i="26" s="1"/>
  <c r="L131" i="26"/>
  <c r="L130" i="26" s="1"/>
  <c r="L129" i="26" s="1"/>
  <c r="K131" i="26"/>
  <c r="K130" i="26" s="1"/>
  <c r="K129" i="26" s="1"/>
  <c r="J131" i="26"/>
  <c r="J130" i="26" s="1"/>
  <c r="J129" i="26" s="1"/>
  <c r="I131" i="26"/>
  <c r="I130" i="26"/>
  <c r="I129" i="26" s="1"/>
  <c r="L127" i="26"/>
  <c r="L126" i="26" s="1"/>
  <c r="L125" i="26" s="1"/>
  <c r="K127" i="26"/>
  <c r="K126" i="26" s="1"/>
  <c r="K125" i="26" s="1"/>
  <c r="J127" i="26"/>
  <c r="I127" i="26"/>
  <c r="J126" i="26"/>
  <c r="I126" i="26"/>
  <c r="I125" i="26" s="1"/>
  <c r="J125" i="26"/>
  <c r="L123" i="26"/>
  <c r="L122" i="26" s="1"/>
  <c r="L121" i="26" s="1"/>
  <c r="K123" i="26"/>
  <c r="K122" i="26" s="1"/>
  <c r="K121" i="26" s="1"/>
  <c r="J123" i="26"/>
  <c r="J122" i="26" s="1"/>
  <c r="J121" i="26" s="1"/>
  <c r="I123" i="26"/>
  <c r="I122" i="26"/>
  <c r="I121" i="26" s="1"/>
  <c r="L118" i="26"/>
  <c r="L117" i="26" s="1"/>
  <c r="L116" i="26" s="1"/>
  <c r="K118" i="26"/>
  <c r="K117" i="26" s="1"/>
  <c r="K116" i="26" s="1"/>
  <c r="J118" i="26"/>
  <c r="J117" i="26" s="1"/>
  <c r="J116" i="26" s="1"/>
  <c r="I118" i="26"/>
  <c r="I117" i="26"/>
  <c r="I116" i="26" s="1"/>
  <c r="L112" i="26"/>
  <c r="K112" i="26"/>
  <c r="K111" i="26" s="1"/>
  <c r="J112" i="26"/>
  <c r="I112" i="26"/>
  <c r="I111" i="26" s="1"/>
  <c r="L111" i="26"/>
  <c r="J111" i="26"/>
  <c r="L108" i="26"/>
  <c r="L107" i="26" s="1"/>
  <c r="L106" i="26" s="1"/>
  <c r="K108" i="26"/>
  <c r="K107" i="26" s="1"/>
  <c r="K106" i="26" s="1"/>
  <c r="J108" i="26"/>
  <c r="J107" i="26" s="1"/>
  <c r="J106" i="26" s="1"/>
  <c r="I108" i="26"/>
  <c r="I107" i="26"/>
  <c r="L103" i="26"/>
  <c r="L102" i="26" s="1"/>
  <c r="L101" i="26" s="1"/>
  <c r="K103" i="26"/>
  <c r="K102" i="26" s="1"/>
  <c r="K101" i="26" s="1"/>
  <c r="J103" i="26"/>
  <c r="J102" i="26" s="1"/>
  <c r="J101" i="26" s="1"/>
  <c r="I103" i="26"/>
  <c r="I102" i="26"/>
  <c r="I101" i="26" s="1"/>
  <c r="L98" i="26"/>
  <c r="L97" i="26" s="1"/>
  <c r="L96" i="26" s="1"/>
  <c r="K98" i="26"/>
  <c r="K97" i="26" s="1"/>
  <c r="K96" i="26" s="1"/>
  <c r="K95" i="26" s="1"/>
  <c r="J98" i="26"/>
  <c r="J97" i="26" s="1"/>
  <c r="J96" i="26" s="1"/>
  <c r="J95" i="26" s="1"/>
  <c r="I98" i="26"/>
  <c r="I97" i="26"/>
  <c r="I96" i="26" s="1"/>
  <c r="L91" i="26"/>
  <c r="K91" i="26"/>
  <c r="K90" i="26" s="1"/>
  <c r="K89" i="26" s="1"/>
  <c r="K88" i="26" s="1"/>
  <c r="J91" i="26"/>
  <c r="I91" i="26"/>
  <c r="I90" i="26" s="1"/>
  <c r="I89" i="26" s="1"/>
  <c r="I88" i="26" s="1"/>
  <c r="L90" i="26"/>
  <c r="J90" i="26"/>
  <c r="J89" i="26" s="1"/>
  <c r="J88" i="26" s="1"/>
  <c r="L89" i="26"/>
  <c r="L88" i="26" s="1"/>
  <c r="L86" i="26"/>
  <c r="K86" i="26"/>
  <c r="J86" i="26"/>
  <c r="J85" i="26" s="1"/>
  <c r="J84" i="26" s="1"/>
  <c r="I86" i="26"/>
  <c r="I85" i="26" s="1"/>
  <c r="I84" i="26" s="1"/>
  <c r="L85" i="26"/>
  <c r="L84" i="26" s="1"/>
  <c r="K85" i="26"/>
  <c r="K84" i="26" s="1"/>
  <c r="L80" i="26"/>
  <c r="K80" i="26"/>
  <c r="J80" i="26"/>
  <c r="J79" i="26" s="1"/>
  <c r="I80" i="26"/>
  <c r="I79" i="26" s="1"/>
  <c r="L79" i="26"/>
  <c r="K79" i="26"/>
  <c r="L75" i="26"/>
  <c r="L74" i="26" s="1"/>
  <c r="K75" i="26"/>
  <c r="K74" i="26" s="1"/>
  <c r="J75" i="26"/>
  <c r="I75" i="26"/>
  <c r="I74" i="26" s="1"/>
  <c r="J74" i="26"/>
  <c r="L70" i="26"/>
  <c r="L69" i="26" s="1"/>
  <c r="L68" i="26" s="1"/>
  <c r="L67" i="26" s="1"/>
  <c r="K70" i="26"/>
  <c r="K69" i="26" s="1"/>
  <c r="J70" i="26"/>
  <c r="J69" i="26" s="1"/>
  <c r="J68" i="26" s="1"/>
  <c r="J67" i="26" s="1"/>
  <c r="I70" i="26"/>
  <c r="I69" i="26"/>
  <c r="L50" i="26"/>
  <c r="L49" i="26" s="1"/>
  <c r="L48" i="26" s="1"/>
  <c r="L47" i="26" s="1"/>
  <c r="K50" i="26"/>
  <c r="K49" i="26" s="1"/>
  <c r="K48" i="26" s="1"/>
  <c r="K47" i="26" s="1"/>
  <c r="J50" i="26"/>
  <c r="I50" i="26"/>
  <c r="I49" i="26" s="1"/>
  <c r="I48" i="26" s="1"/>
  <c r="I47" i="26" s="1"/>
  <c r="J49" i="26"/>
  <c r="J48" i="26" s="1"/>
  <c r="J47" i="26" s="1"/>
  <c r="L45" i="26"/>
  <c r="K45" i="26"/>
  <c r="J45" i="26"/>
  <c r="J44" i="26" s="1"/>
  <c r="J43" i="26" s="1"/>
  <c r="I45" i="26"/>
  <c r="I44" i="26" s="1"/>
  <c r="I43" i="26" s="1"/>
  <c r="L44" i="26"/>
  <c r="L43" i="26" s="1"/>
  <c r="K44" i="26"/>
  <c r="K43" i="26" s="1"/>
  <c r="L41" i="26"/>
  <c r="K41" i="26"/>
  <c r="J41" i="26"/>
  <c r="I41" i="26"/>
  <c r="L39" i="26"/>
  <c r="L38" i="26" s="1"/>
  <c r="L37" i="26" s="1"/>
  <c r="L36" i="26" s="1"/>
  <c r="K39" i="26"/>
  <c r="K38" i="26" s="1"/>
  <c r="K37" i="26" s="1"/>
  <c r="K36" i="26" s="1"/>
  <c r="J39" i="26"/>
  <c r="I39" i="26"/>
  <c r="J38" i="26"/>
  <c r="I38" i="26"/>
  <c r="I37" i="26" s="1"/>
  <c r="I36" i="26" s="1"/>
  <c r="J37" i="26"/>
  <c r="L367" i="14"/>
  <c r="K367" i="14"/>
  <c r="J367" i="14"/>
  <c r="I367" i="14"/>
  <c r="I366" i="14" s="1"/>
  <c r="L366" i="14"/>
  <c r="K366" i="14"/>
  <c r="J366" i="14"/>
  <c r="L364" i="14"/>
  <c r="L363" i="14" s="1"/>
  <c r="K364" i="14"/>
  <c r="K363" i="14" s="1"/>
  <c r="J364" i="14"/>
  <c r="J363" i="14" s="1"/>
  <c r="I364" i="14"/>
  <c r="I363" i="14"/>
  <c r="L361" i="14"/>
  <c r="L360" i="14" s="1"/>
  <c r="K361" i="14"/>
  <c r="K360" i="14" s="1"/>
  <c r="J361" i="14"/>
  <c r="J360" i="14" s="1"/>
  <c r="I361" i="14"/>
  <c r="I360" i="14"/>
  <c r="L357" i="14"/>
  <c r="K357" i="14"/>
  <c r="J357" i="14"/>
  <c r="I357" i="14"/>
  <c r="I356" i="14" s="1"/>
  <c r="L356" i="14"/>
  <c r="K356" i="14"/>
  <c r="J356" i="14"/>
  <c r="L353" i="14"/>
  <c r="L352" i="14" s="1"/>
  <c r="K353" i="14"/>
  <c r="K352" i="14" s="1"/>
  <c r="J353" i="14"/>
  <c r="J352" i="14" s="1"/>
  <c r="I353" i="14"/>
  <c r="I352" i="14"/>
  <c r="L349" i="14"/>
  <c r="L348" i="14" s="1"/>
  <c r="K349" i="14"/>
  <c r="K348" i="14" s="1"/>
  <c r="J349" i="14"/>
  <c r="J348" i="14" s="1"/>
  <c r="I349" i="14"/>
  <c r="I348" i="14"/>
  <c r="L345" i="14"/>
  <c r="K345" i="14"/>
  <c r="J345" i="14"/>
  <c r="I345" i="14"/>
  <c r="L342" i="14"/>
  <c r="K342" i="14"/>
  <c r="J342" i="14"/>
  <c r="I342" i="14"/>
  <c r="P340" i="14"/>
  <c r="O340" i="14"/>
  <c r="N340" i="14"/>
  <c r="M340" i="14"/>
  <c r="L340" i="14"/>
  <c r="K340" i="14"/>
  <c r="J340" i="14"/>
  <c r="I340" i="14"/>
  <c r="I339" i="14" s="1"/>
  <c r="L339" i="14"/>
  <c r="K339" i="14"/>
  <c r="J339" i="14"/>
  <c r="L335" i="14"/>
  <c r="K335" i="14"/>
  <c r="J335" i="14"/>
  <c r="I335" i="14"/>
  <c r="I334" i="14" s="1"/>
  <c r="L334" i="14"/>
  <c r="K334" i="14"/>
  <c r="J334" i="14"/>
  <c r="L332" i="14"/>
  <c r="L331" i="14" s="1"/>
  <c r="K332" i="14"/>
  <c r="K331" i="14" s="1"/>
  <c r="J332" i="14"/>
  <c r="J331" i="14" s="1"/>
  <c r="I332" i="14"/>
  <c r="I331" i="14" s="1"/>
  <c r="L329" i="14"/>
  <c r="L328" i="14" s="1"/>
  <c r="K329" i="14"/>
  <c r="K328" i="14" s="1"/>
  <c r="J329" i="14"/>
  <c r="J328" i="14" s="1"/>
  <c r="I329" i="14"/>
  <c r="I328" i="14"/>
  <c r="L325" i="14"/>
  <c r="K325" i="14"/>
  <c r="J325" i="14"/>
  <c r="I325" i="14"/>
  <c r="L324" i="14"/>
  <c r="K324" i="14"/>
  <c r="J324" i="14"/>
  <c r="I324" i="14"/>
  <c r="L321" i="14"/>
  <c r="L320" i="14" s="1"/>
  <c r="K321" i="14"/>
  <c r="K320" i="14" s="1"/>
  <c r="J321" i="14"/>
  <c r="J320" i="14" s="1"/>
  <c r="I321" i="14"/>
  <c r="I320" i="14" s="1"/>
  <c r="L317" i="14"/>
  <c r="L316" i="14" s="1"/>
  <c r="K317" i="14"/>
  <c r="K316" i="14" s="1"/>
  <c r="J317" i="14"/>
  <c r="J316" i="14" s="1"/>
  <c r="I317" i="14"/>
  <c r="I316" i="14" s="1"/>
  <c r="L313" i="14"/>
  <c r="K313" i="14"/>
  <c r="J313" i="14"/>
  <c r="I313" i="14"/>
  <c r="L310" i="14"/>
  <c r="K310" i="14"/>
  <c r="J310" i="14"/>
  <c r="I310" i="14"/>
  <c r="L308" i="14"/>
  <c r="L307" i="14" s="1"/>
  <c r="K308" i="14"/>
  <c r="K307" i="14" s="1"/>
  <c r="J308" i="14"/>
  <c r="J307" i="14" s="1"/>
  <c r="I308" i="14"/>
  <c r="I307" i="14"/>
  <c r="L302" i="14"/>
  <c r="K302" i="14"/>
  <c r="J302" i="14"/>
  <c r="I302" i="14"/>
  <c r="I301" i="14" s="1"/>
  <c r="L301" i="14"/>
  <c r="K301" i="14"/>
  <c r="J301" i="14"/>
  <c r="L299" i="14"/>
  <c r="K299" i="14"/>
  <c r="K298" i="14" s="1"/>
  <c r="J299" i="14"/>
  <c r="J298" i="14" s="1"/>
  <c r="I299" i="14"/>
  <c r="L298" i="14"/>
  <c r="I298" i="14"/>
  <c r="L296" i="14"/>
  <c r="L295" i="14" s="1"/>
  <c r="K296" i="14"/>
  <c r="K295" i="14" s="1"/>
  <c r="J296" i="14"/>
  <c r="J295" i="14" s="1"/>
  <c r="I296" i="14"/>
  <c r="I295" i="14" s="1"/>
  <c r="L292" i="14"/>
  <c r="K292" i="14"/>
  <c r="J292" i="14"/>
  <c r="I292" i="14"/>
  <c r="I291" i="14" s="1"/>
  <c r="L291" i="14"/>
  <c r="K291" i="14"/>
  <c r="J291" i="14"/>
  <c r="L288" i="14"/>
  <c r="K288" i="14"/>
  <c r="K287" i="14" s="1"/>
  <c r="J288" i="14"/>
  <c r="J287" i="14" s="1"/>
  <c r="I288" i="14"/>
  <c r="L287" i="14"/>
  <c r="I287" i="14"/>
  <c r="L284" i="14"/>
  <c r="L283" i="14" s="1"/>
  <c r="L273" i="14" s="1"/>
  <c r="K284" i="14"/>
  <c r="K283" i="14" s="1"/>
  <c r="J284" i="14"/>
  <c r="J283" i="14" s="1"/>
  <c r="I284" i="14"/>
  <c r="I283" i="14" s="1"/>
  <c r="L280" i="14"/>
  <c r="K280" i="14"/>
  <c r="J280" i="14"/>
  <c r="I280" i="14"/>
  <c r="L277" i="14"/>
  <c r="K277" i="14"/>
  <c r="J277" i="14"/>
  <c r="I277" i="14"/>
  <c r="L275" i="14"/>
  <c r="K275" i="14"/>
  <c r="K274" i="14" s="1"/>
  <c r="J275" i="14"/>
  <c r="J274" i="14" s="1"/>
  <c r="I275" i="14"/>
  <c r="L274" i="14"/>
  <c r="I274" i="14"/>
  <c r="L270" i="14"/>
  <c r="K270" i="14"/>
  <c r="K269" i="14" s="1"/>
  <c r="J270" i="14"/>
  <c r="J269" i="14" s="1"/>
  <c r="I270" i="14"/>
  <c r="L269" i="14"/>
  <c r="I269" i="14"/>
  <c r="L267" i="14"/>
  <c r="L266" i="14" s="1"/>
  <c r="K267" i="14"/>
  <c r="K266" i="14" s="1"/>
  <c r="J267" i="14"/>
  <c r="J266" i="14" s="1"/>
  <c r="I267" i="14"/>
  <c r="I266" i="14" s="1"/>
  <c r="L264" i="14"/>
  <c r="K264" i="14"/>
  <c r="J264" i="14"/>
  <c r="I264" i="14"/>
  <c r="L263" i="14"/>
  <c r="K263" i="14"/>
  <c r="J263" i="14"/>
  <c r="I263" i="14"/>
  <c r="L260" i="14"/>
  <c r="K260" i="14"/>
  <c r="K259" i="14" s="1"/>
  <c r="J260" i="14"/>
  <c r="J259" i="14" s="1"/>
  <c r="I260" i="14"/>
  <c r="I259" i="14" s="1"/>
  <c r="L259" i="14"/>
  <c r="L256" i="14"/>
  <c r="L255" i="14" s="1"/>
  <c r="K256" i="14"/>
  <c r="K255" i="14" s="1"/>
  <c r="J256" i="14"/>
  <c r="J255" i="14" s="1"/>
  <c r="I256" i="14"/>
  <c r="I255" i="14" s="1"/>
  <c r="L252" i="14"/>
  <c r="K252" i="14"/>
  <c r="J252" i="14"/>
  <c r="I252" i="14"/>
  <c r="L251" i="14"/>
  <c r="K251" i="14"/>
  <c r="J251" i="14"/>
  <c r="I251" i="14"/>
  <c r="L248" i="14"/>
  <c r="K248" i="14"/>
  <c r="J248" i="14"/>
  <c r="I248" i="14"/>
  <c r="L245" i="14"/>
  <c r="K245" i="14"/>
  <c r="J245" i="14"/>
  <c r="I245" i="14"/>
  <c r="L243" i="14"/>
  <c r="L242" i="14" s="1"/>
  <c r="K243" i="14"/>
  <c r="K242" i="14" s="1"/>
  <c r="K241" i="14" s="1"/>
  <c r="J243" i="14"/>
  <c r="J242" i="14" s="1"/>
  <c r="J241" i="14" s="1"/>
  <c r="I243" i="14"/>
  <c r="I242" i="14" s="1"/>
  <c r="L236" i="14"/>
  <c r="K236" i="14"/>
  <c r="K235" i="14" s="1"/>
  <c r="K234" i="14" s="1"/>
  <c r="J236" i="14"/>
  <c r="J235" i="14" s="1"/>
  <c r="J234" i="14" s="1"/>
  <c r="I236" i="14"/>
  <c r="I235" i="14" s="1"/>
  <c r="I234" i="14" s="1"/>
  <c r="L235" i="14"/>
  <c r="L234" i="14"/>
  <c r="L232" i="14"/>
  <c r="K232" i="14"/>
  <c r="K231" i="14" s="1"/>
  <c r="K230" i="14" s="1"/>
  <c r="J232" i="14"/>
  <c r="J231" i="14" s="1"/>
  <c r="J230" i="14" s="1"/>
  <c r="I232" i="14"/>
  <c r="L231" i="14"/>
  <c r="I231" i="14"/>
  <c r="L230" i="14"/>
  <c r="I230" i="14"/>
  <c r="P223" i="14"/>
  <c r="O223" i="14"/>
  <c r="N223" i="14"/>
  <c r="M223" i="14"/>
  <c r="L223" i="14"/>
  <c r="K223" i="14"/>
  <c r="J223" i="14"/>
  <c r="I223" i="14"/>
  <c r="L222" i="14"/>
  <c r="K222" i="14"/>
  <c r="J222" i="14"/>
  <c r="I222" i="14"/>
  <c r="L220" i="14"/>
  <c r="L219" i="14" s="1"/>
  <c r="L218" i="14" s="1"/>
  <c r="K220" i="14"/>
  <c r="K219" i="14" s="1"/>
  <c r="K218" i="14" s="1"/>
  <c r="J220" i="14"/>
  <c r="J219" i="14" s="1"/>
  <c r="J218" i="14" s="1"/>
  <c r="I220" i="14"/>
  <c r="I219" i="14" s="1"/>
  <c r="I218" i="14" s="1"/>
  <c r="L213" i="14"/>
  <c r="L212" i="14" s="1"/>
  <c r="L211" i="14" s="1"/>
  <c r="K213" i="14"/>
  <c r="K212" i="14" s="1"/>
  <c r="K211" i="14" s="1"/>
  <c r="J213" i="14"/>
  <c r="J212" i="14" s="1"/>
  <c r="J211" i="14" s="1"/>
  <c r="I213" i="14"/>
  <c r="I212" i="14" s="1"/>
  <c r="I211" i="14" s="1"/>
  <c r="L209" i="14"/>
  <c r="L208" i="14" s="1"/>
  <c r="K209" i="14"/>
  <c r="K208" i="14" s="1"/>
  <c r="J209" i="14"/>
  <c r="J208" i="14" s="1"/>
  <c r="I209" i="14"/>
  <c r="I208" i="14" s="1"/>
  <c r="L204" i="14"/>
  <c r="L203" i="14" s="1"/>
  <c r="K204" i="14"/>
  <c r="K203" i="14" s="1"/>
  <c r="J204" i="14"/>
  <c r="J203" i="14" s="1"/>
  <c r="I204" i="14"/>
  <c r="I203" i="14"/>
  <c r="L198" i="14"/>
  <c r="K198" i="14"/>
  <c r="J198" i="14"/>
  <c r="I198" i="14"/>
  <c r="L197" i="14"/>
  <c r="K197" i="14"/>
  <c r="J197" i="14"/>
  <c r="I197" i="14"/>
  <c r="L193" i="14"/>
  <c r="L192" i="14" s="1"/>
  <c r="K193" i="14"/>
  <c r="K192" i="14" s="1"/>
  <c r="J193" i="14"/>
  <c r="J192" i="14" s="1"/>
  <c r="I193" i="14"/>
  <c r="I192" i="14" s="1"/>
  <c r="L190" i="14"/>
  <c r="L189" i="14" s="1"/>
  <c r="K190" i="14"/>
  <c r="K189" i="14" s="1"/>
  <c r="K188" i="14" s="1"/>
  <c r="J190" i="14"/>
  <c r="J189" i="14" s="1"/>
  <c r="I190" i="14"/>
  <c r="I189" i="14"/>
  <c r="L182" i="14"/>
  <c r="K182" i="14"/>
  <c r="J182" i="14"/>
  <c r="I182" i="14"/>
  <c r="L181" i="14"/>
  <c r="K181" i="14"/>
  <c r="J181" i="14"/>
  <c r="I181" i="14"/>
  <c r="L177" i="14"/>
  <c r="L176" i="14" s="1"/>
  <c r="L175" i="14" s="1"/>
  <c r="K177" i="14"/>
  <c r="K176" i="14" s="1"/>
  <c r="K175" i="14" s="1"/>
  <c r="J177" i="14"/>
  <c r="J176" i="14" s="1"/>
  <c r="J175" i="14" s="1"/>
  <c r="I177" i="14"/>
  <c r="I176" i="14" s="1"/>
  <c r="I175" i="14" s="1"/>
  <c r="L173" i="14"/>
  <c r="L172" i="14" s="1"/>
  <c r="L171" i="14" s="1"/>
  <c r="K173" i="14"/>
  <c r="K172" i="14" s="1"/>
  <c r="K171" i="14" s="1"/>
  <c r="J173" i="14"/>
  <c r="J172" i="14" s="1"/>
  <c r="J171" i="14" s="1"/>
  <c r="I173" i="14"/>
  <c r="I172" i="14" s="1"/>
  <c r="I171" i="14" s="1"/>
  <c r="I170" i="14" s="1"/>
  <c r="L168" i="14"/>
  <c r="K168" i="14"/>
  <c r="J168" i="14"/>
  <c r="I168" i="14"/>
  <c r="I167" i="14" s="1"/>
  <c r="L167" i="14"/>
  <c r="K167" i="14"/>
  <c r="J167" i="14"/>
  <c r="L163" i="14"/>
  <c r="L162" i="14" s="1"/>
  <c r="L161" i="14" s="1"/>
  <c r="L160" i="14" s="1"/>
  <c r="K163" i="14"/>
  <c r="K162" i="14" s="1"/>
  <c r="K161" i="14" s="1"/>
  <c r="K160" i="14" s="1"/>
  <c r="J163" i="14"/>
  <c r="J162" i="14" s="1"/>
  <c r="J161" i="14" s="1"/>
  <c r="J160" i="14" s="1"/>
  <c r="I163" i="14"/>
  <c r="I162" i="14" s="1"/>
  <c r="L157" i="14"/>
  <c r="K157" i="14"/>
  <c r="J157" i="14"/>
  <c r="I157" i="14"/>
  <c r="L156" i="14"/>
  <c r="L155" i="14" s="1"/>
  <c r="K156" i="14"/>
  <c r="K155" i="14" s="1"/>
  <c r="J156" i="14"/>
  <c r="J155" i="14" s="1"/>
  <c r="I156" i="14"/>
  <c r="I155" i="14" s="1"/>
  <c r="L153" i="14"/>
  <c r="K153" i="14"/>
  <c r="J153" i="14"/>
  <c r="I153" i="14"/>
  <c r="L152" i="14"/>
  <c r="K152" i="14"/>
  <c r="J152" i="14"/>
  <c r="I152" i="14"/>
  <c r="L149" i="14"/>
  <c r="L148" i="14" s="1"/>
  <c r="L147" i="14" s="1"/>
  <c r="K149" i="14"/>
  <c r="K148" i="14" s="1"/>
  <c r="K147" i="14" s="1"/>
  <c r="J149" i="14"/>
  <c r="J148" i="14" s="1"/>
  <c r="J147" i="14" s="1"/>
  <c r="I149" i="14"/>
  <c r="I148" i="14"/>
  <c r="I147" i="14"/>
  <c r="L144" i="14"/>
  <c r="L143" i="14" s="1"/>
  <c r="L142" i="14" s="1"/>
  <c r="K144" i="14"/>
  <c r="K143" i="14" s="1"/>
  <c r="K142" i="14" s="1"/>
  <c r="J144" i="14"/>
  <c r="J143" i="14" s="1"/>
  <c r="J142" i="14" s="1"/>
  <c r="I144" i="14"/>
  <c r="I143" i="14"/>
  <c r="I142" i="14"/>
  <c r="L139" i="14"/>
  <c r="K139" i="14"/>
  <c r="J139" i="14"/>
  <c r="I139" i="14"/>
  <c r="L138" i="14"/>
  <c r="L137" i="14" s="1"/>
  <c r="K138" i="14"/>
  <c r="K137" i="14" s="1"/>
  <c r="J138" i="14"/>
  <c r="J137" i="14" s="1"/>
  <c r="I138" i="14"/>
  <c r="I137" i="14" s="1"/>
  <c r="L135" i="14"/>
  <c r="K135" i="14"/>
  <c r="J135" i="14"/>
  <c r="I135" i="14"/>
  <c r="I134" i="14" s="1"/>
  <c r="I133" i="14" s="1"/>
  <c r="L134" i="14"/>
  <c r="L133" i="14" s="1"/>
  <c r="K134" i="14"/>
  <c r="K133" i="14" s="1"/>
  <c r="J134" i="14"/>
  <c r="J133" i="14" s="1"/>
  <c r="L131" i="14"/>
  <c r="K131" i="14"/>
  <c r="J131" i="14"/>
  <c r="I131" i="14"/>
  <c r="I130" i="14" s="1"/>
  <c r="I129" i="14" s="1"/>
  <c r="L130" i="14"/>
  <c r="L129" i="14" s="1"/>
  <c r="K130" i="14"/>
  <c r="K129" i="14" s="1"/>
  <c r="J130" i="14"/>
  <c r="J129" i="14" s="1"/>
  <c r="L127" i="14"/>
  <c r="K127" i="14"/>
  <c r="J127" i="14"/>
  <c r="I127" i="14"/>
  <c r="I126" i="14" s="1"/>
  <c r="I125" i="14" s="1"/>
  <c r="L126" i="14"/>
  <c r="L125" i="14" s="1"/>
  <c r="K126" i="14"/>
  <c r="K125" i="14" s="1"/>
  <c r="J126" i="14"/>
  <c r="J125" i="14" s="1"/>
  <c r="L123" i="14"/>
  <c r="K123" i="14"/>
  <c r="J123" i="14"/>
  <c r="I123" i="14"/>
  <c r="I122" i="14" s="1"/>
  <c r="I121" i="14" s="1"/>
  <c r="L122" i="14"/>
  <c r="L121" i="14" s="1"/>
  <c r="K122" i="14"/>
  <c r="K121" i="14" s="1"/>
  <c r="J122" i="14"/>
  <c r="J121" i="14" s="1"/>
  <c r="L118" i="14"/>
  <c r="K118" i="14"/>
  <c r="J118" i="14"/>
  <c r="I118" i="14"/>
  <c r="I117" i="14" s="1"/>
  <c r="I116" i="14" s="1"/>
  <c r="I115" i="14" s="1"/>
  <c r="L117" i="14"/>
  <c r="L116" i="14" s="1"/>
  <c r="K117" i="14"/>
  <c r="K116" i="14" s="1"/>
  <c r="J117" i="14"/>
  <c r="J116" i="14" s="1"/>
  <c r="L112" i="14"/>
  <c r="L111" i="14" s="1"/>
  <c r="K112" i="14"/>
  <c r="K111" i="14" s="1"/>
  <c r="J112" i="14"/>
  <c r="J111" i="14" s="1"/>
  <c r="I112" i="14"/>
  <c r="I111" i="14"/>
  <c r="L108" i="14"/>
  <c r="K108" i="14"/>
  <c r="J108" i="14"/>
  <c r="I108" i="14"/>
  <c r="I107" i="14" s="1"/>
  <c r="I106" i="14" s="1"/>
  <c r="L107" i="14"/>
  <c r="K107" i="14"/>
  <c r="J107" i="14"/>
  <c r="J106" i="14" s="1"/>
  <c r="L103" i="14"/>
  <c r="K103" i="14"/>
  <c r="J103" i="14"/>
  <c r="I103" i="14"/>
  <c r="I102" i="14" s="1"/>
  <c r="I101" i="14" s="1"/>
  <c r="L102" i="14"/>
  <c r="L101" i="14" s="1"/>
  <c r="K102" i="14"/>
  <c r="K101" i="14" s="1"/>
  <c r="J102" i="14"/>
  <c r="J101" i="14" s="1"/>
  <c r="L98" i="14"/>
  <c r="K98" i="14"/>
  <c r="J98" i="14"/>
  <c r="I98" i="14"/>
  <c r="I97" i="14" s="1"/>
  <c r="I96" i="14" s="1"/>
  <c r="L97" i="14"/>
  <c r="L96" i="14" s="1"/>
  <c r="K97" i="14"/>
  <c r="K96" i="14" s="1"/>
  <c r="J97" i="14"/>
  <c r="J96" i="14" s="1"/>
  <c r="L91" i="14"/>
  <c r="L90" i="14" s="1"/>
  <c r="L89" i="14" s="1"/>
  <c r="L88" i="14" s="1"/>
  <c r="K91" i="14"/>
  <c r="K90" i="14" s="1"/>
  <c r="K89" i="14" s="1"/>
  <c r="K88" i="14" s="1"/>
  <c r="J91" i="14"/>
  <c r="J90" i="14" s="1"/>
  <c r="J89" i="14" s="1"/>
  <c r="J88" i="14" s="1"/>
  <c r="I91" i="14"/>
  <c r="I90" i="14" s="1"/>
  <c r="I89" i="14" s="1"/>
  <c r="I88" i="14" s="1"/>
  <c r="L86" i="14"/>
  <c r="K86" i="14"/>
  <c r="K85" i="14" s="1"/>
  <c r="K84" i="14" s="1"/>
  <c r="J86" i="14"/>
  <c r="J85" i="14" s="1"/>
  <c r="J84" i="14" s="1"/>
  <c r="I86" i="14"/>
  <c r="L85" i="14"/>
  <c r="I85" i="14"/>
  <c r="I84" i="14" s="1"/>
  <c r="L84" i="14"/>
  <c r="L80" i="14"/>
  <c r="K80" i="14"/>
  <c r="K79" i="14" s="1"/>
  <c r="J80" i="14"/>
  <c r="J79" i="14" s="1"/>
  <c r="I80" i="14"/>
  <c r="L79" i="14"/>
  <c r="I79" i="14"/>
  <c r="L75" i="14"/>
  <c r="L74" i="14" s="1"/>
  <c r="K75" i="14"/>
  <c r="K74" i="14" s="1"/>
  <c r="J75" i="14"/>
  <c r="J74" i="14" s="1"/>
  <c r="I75" i="14"/>
  <c r="I74" i="14" s="1"/>
  <c r="L70" i="14"/>
  <c r="K70" i="14"/>
  <c r="J70" i="14"/>
  <c r="I70" i="14"/>
  <c r="I69" i="14" s="1"/>
  <c r="L69" i="14"/>
  <c r="L68" i="14" s="1"/>
  <c r="L67" i="14" s="1"/>
  <c r="K69" i="14"/>
  <c r="J69" i="14"/>
  <c r="L50" i="14"/>
  <c r="L49" i="14" s="1"/>
  <c r="L48" i="14" s="1"/>
  <c r="L47" i="14" s="1"/>
  <c r="K50" i="14"/>
  <c r="K49" i="14" s="1"/>
  <c r="K48" i="14" s="1"/>
  <c r="K47" i="14" s="1"/>
  <c r="J50" i="14"/>
  <c r="J49" i="14" s="1"/>
  <c r="J48" i="14" s="1"/>
  <c r="J47" i="14" s="1"/>
  <c r="I50" i="14"/>
  <c r="I49" i="14" s="1"/>
  <c r="I48" i="14" s="1"/>
  <c r="I47" i="14" s="1"/>
  <c r="L45" i="14"/>
  <c r="K45" i="14"/>
  <c r="K44" i="14" s="1"/>
  <c r="K43" i="14" s="1"/>
  <c r="J45" i="14"/>
  <c r="J44" i="14" s="1"/>
  <c r="J43" i="14" s="1"/>
  <c r="I45" i="14"/>
  <c r="L44" i="14"/>
  <c r="I44" i="14"/>
  <c r="I43" i="14" s="1"/>
  <c r="L43" i="14"/>
  <c r="L41" i="14"/>
  <c r="K41" i="14"/>
  <c r="J41" i="14"/>
  <c r="I41" i="14"/>
  <c r="L39" i="14"/>
  <c r="K39" i="14"/>
  <c r="J39" i="14"/>
  <c r="I39" i="14"/>
  <c r="I38" i="14" s="1"/>
  <c r="I37" i="14" s="1"/>
  <c r="L38" i="14"/>
  <c r="L37" i="14" s="1"/>
  <c r="L36" i="14" s="1"/>
  <c r="K38" i="14"/>
  <c r="K37" i="14" s="1"/>
  <c r="J38" i="14"/>
  <c r="J37" i="14" s="1"/>
  <c r="J36" i="14" s="1"/>
  <c r="L367" i="13"/>
  <c r="L366" i="13" s="1"/>
  <c r="K367" i="13"/>
  <c r="J367" i="13"/>
  <c r="I367" i="13"/>
  <c r="I366" i="13" s="1"/>
  <c r="K366" i="13"/>
  <c r="J366" i="13"/>
  <c r="L364" i="13"/>
  <c r="K364" i="13"/>
  <c r="K363" i="13" s="1"/>
  <c r="J364" i="13"/>
  <c r="J363" i="13" s="1"/>
  <c r="I364" i="13"/>
  <c r="L363" i="13"/>
  <c r="I363" i="13"/>
  <c r="L361" i="13"/>
  <c r="L360" i="13" s="1"/>
  <c r="K361" i="13"/>
  <c r="K360" i="13" s="1"/>
  <c r="J361" i="13"/>
  <c r="J360" i="13" s="1"/>
  <c r="I361" i="13"/>
  <c r="I360" i="13"/>
  <c r="L357" i="13"/>
  <c r="L356" i="13" s="1"/>
  <c r="K357" i="13"/>
  <c r="J357" i="13"/>
  <c r="I357" i="13"/>
  <c r="I356" i="13" s="1"/>
  <c r="K356" i="13"/>
  <c r="J356" i="13"/>
  <c r="L353" i="13"/>
  <c r="K353" i="13"/>
  <c r="K352" i="13" s="1"/>
  <c r="J353" i="13"/>
  <c r="J352" i="13" s="1"/>
  <c r="I353" i="13"/>
  <c r="L352" i="13"/>
  <c r="I352" i="13"/>
  <c r="L349" i="13"/>
  <c r="L348" i="13" s="1"/>
  <c r="K349" i="13"/>
  <c r="K348" i="13" s="1"/>
  <c r="J349" i="13"/>
  <c r="J348" i="13" s="1"/>
  <c r="I349" i="13"/>
  <c r="I348" i="13"/>
  <c r="L345" i="13"/>
  <c r="K345" i="13"/>
  <c r="J345" i="13"/>
  <c r="I345" i="13"/>
  <c r="L342" i="13"/>
  <c r="K342" i="13"/>
  <c r="J342" i="13"/>
  <c r="I342" i="13"/>
  <c r="P340" i="13"/>
  <c r="O340" i="13"/>
  <c r="N340" i="13"/>
  <c r="M340" i="13"/>
  <c r="L340" i="13"/>
  <c r="L339" i="13" s="1"/>
  <c r="L338" i="13" s="1"/>
  <c r="K340" i="13"/>
  <c r="J340" i="13"/>
  <c r="I340" i="13"/>
  <c r="I339" i="13" s="1"/>
  <c r="K339" i="13"/>
  <c r="J339" i="13"/>
  <c r="L335" i="13"/>
  <c r="L334" i="13" s="1"/>
  <c r="K335" i="13"/>
  <c r="J335" i="13"/>
  <c r="I335" i="13"/>
  <c r="I334" i="13" s="1"/>
  <c r="K334" i="13"/>
  <c r="J334" i="13"/>
  <c r="L332" i="13"/>
  <c r="K332" i="13"/>
  <c r="K331" i="13" s="1"/>
  <c r="J332" i="13"/>
  <c r="J331" i="13" s="1"/>
  <c r="I332" i="13"/>
  <c r="L331" i="13"/>
  <c r="I331" i="13"/>
  <c r="L329" i="13"/>
  <c r="L328" i="13" s="1"/>
  <c r="K329" i="13"/>
  <c r="K328" i="13" s="1"/>
  <c r="J329" i="13"/>
  <c r="J328" i="13" s="1"/>
  <c r="I329" i="13"/>
  <c r="I328" i="13"/>
  <c r="L325" i="13"/>
  <c r="L324" i="13" s="1"/>
  <c r="K325" i="13"/>
  <c r="J325" i="13"/>
  <c r="I325" i="13"/>
  <c r="I324" i="13" s="1"/>
  <c r="K324" i="13"/>
  <c r="J324" i="13"/>
  <c r="L321" i="13"/>
  <c r="K321" i="13"/>
  <c r="K320" i="13" s="1"/>
  <c r="J321" i="13"/>
  <c r="J320" i="13" s="1"/>
  <c r="I321" i="13"/>
  <c r="L320" i="13"/>
  <c r="I320" i="13"/>
  <c r="L317" i="13"/>
  <c r="L316" i="13" s="1"/>
  <c r="K317" i="13"/>
  <c r="K316" i="13" s="1"/>
  <c r="J317" i="13"/>
  <c r="J316" i="13" s="1"/>
  <c r="I317" i="13"/>
  <c r="I316" i="13"/>
  <c r="L313" i="13"/>
  <c r="K313" i="13"/>
  <c r="J313" i="13"/>
  <c r="I313" i="13"/>
  <c r="L310" i="13"/>
  <c r="K310" i="13"/>
  <c r="J310" i="13"/>
  <c r="I310" i="13"/>
  <c r="L308" i="13"/>
  <c r="K308" i="13"/>
  <c r="K307" i="13" s="1"/>
  <c r="J308" i="13"/>
  <c r="J307" i="13" s="1"/>
  <c r="J306" i="13" s="1"/>
  <c r="I308" i="13"/>
  <c r="L307" i="13"/>
  <c r="I307" i="13"/>
  <c r="I306" i="13" s="1"/>
  <c r="L302" i="13"/>
  <c r="L301" i="13" s="1"/>
  <c r="K302" i="13"/>
  <c r="J302" i="13"/>
  <c r="I302" i="13"/>
  <c r="I301" i="13" s="1"/>
  <c r="K301" i="13"/>
  <c r="J301" i="13"/>
  <c r="L299" i="13"/>
  <c r="K299" i="13"/>
  <c r="K298" i="13" s="1"/>
  <c r="J299" i="13"/>
  <c r="J298" i="13" s="1"/>
  <c r="I299" i="13"/>
  <c r="L298" i="13"/>
  <c r="I298" i="13"/>
  <c r="L296" i="13"/>
  <c r="L295" i="13" s="1"/>
  <c r="K296" i="13"/>
  <c r="K295" i="13" s="1"/>
  <c r="J296" i="13"/>
  <c r="J295" i="13" s="1"/>
  <c r="I296" i="13"/>
  <c r="I295" i="13"/>
  <c r="L292" i="13"/>
  <c r="L291" i="13" s="1"/>
  <c r="K292" i="13"/>
  <c r="J292" i="13"/>
  <c r="I292" i="13"/>
  <c r="I291" i="13" s="1"/>
  <c r="K291" i="13"/>
  <c r="J291" i="13"/>
  <c r="L288" i="13"/>
  <c r="K288" i="13"/>
  <c r="K287" i="13" s="1"/>
  <c r="J288" i="13"/>
  <c r="J287" i="13" s="1"/>
  <c r="I288" i="13"/>
  <c r="L287" i="13"/>
  <c r="I287" i="13"/>
  <c r="L284" i="13"/>
  <c r="L283" i="13" s="1"/>
  <c r="K284" i="13"/>
  <c r="K283" i="13" s="1"/>
  <c r="J284" i="13"/>
  <c r="J283" i="13" s="1"/>
  <c r="I284" i="13"/>
  <c r="I283" i="13"/>
  <c r="L280" i="13"/>
  <c r="K280" i="13"/>
  <c r="J280" i="13"/>
  <c r="I280" i="13"/>
  <c r="L277" i="13"/>
  <c r="K277" i="13"/>
  <c r="J277" i="13"/>
  <c r="I277" i="13"/>
  <c r="L275" i="13"/>
  <c r="K275" i="13"/>
  <c r="K274" i="13" s="1"/>
  <c r="J275" i="13"/>
  <c r="J274" i="13" s="1"/>
  <c r="J273" i="13" s="1"/>
  <c r="I275" i="13"/>
  <c r="L274" i="13"/>
  <c r="I274" i="13"/>
  <c r="I273" i="13" s="1"/>
  <c r="L270" i="13"/>
  <c r="K270" i="13"/>
  <c r="K269" i="13" s="1"/>
  <c r="J270" i="13"/>
  <c r="J269" i="13" s="1"/>
  <c r="I270" i="13"/>
  <c r="L269" i="13"/>
  <c r="I269" i="13"/>
  <c r="L267" i="13"/>
  <c r="L266" i="13" s="1"/>
  <c r="K267" i="13"/>
  <c r="K266" i="13" s="1"/>
  <c r="J267" i="13"/>
  <c r="J266" i="13" s="1"/>
  <c r="I267" i="13"/>
  <c r="I266" i="13"/>
  <c r="L264" i="13"/>
  <c r="L263" i="13" s="1"/>
  <c r="K264" i="13"/>
  <c r="J264" i="13"/>
  <c r="I264" i="13"/>
  <c r="I263" i="13" s="1"/>
  <c r="K263" i="13"/>
  <c r="J263" i="13"/>
  <c r="L260" i="13"/>
  <c r="K260" i="13"/>
  <c r="K259" i="13" s="1"/>
  <c r="J260" i="13"/>
  <c r="J259" i="13" s="1"/>
  <c r="I260" i="13"/>
  <c r="L259" i="13"/>
  <c r="I259" i="13"/>
  <c r="L256" i="13"/>
  <c r="L255" i="13" s="1"/>
  <c r="K256" i="13"/>
  <c r="K255" i="13" s="1"/>
  <c r="J256" i="13"/>
  <c r="J255" i="13" s="1"/>
  <c r="I256" i="13"/>
  <c r="I255" i="13"/>
  <c r="L252" i="13"/>
  <c r="L251" i="13" s="1"/>
  <c r="K252" i="13"/>
  <c r="J252" i="13"/>
  <c r="I252" i="13"/>
  <c r="I251" i="13" s="1"/>
  <c r="I241" i="13" s="1"/>
  <c r="K251" i="13"/>
  <c r="J251" i="13"/>
  <c r="L248" i="13"/>
  <c r="K248" i="13"/>
  <c r="J248" i="13"/>
  <c r="I248" i="13"/>
  <c r="L245" i="13"/>
  <c r="K245" i="13"/>
  <c r="J245" i="13"/>
  <c r="I245" i="13"/>
  <c r="L243" i="13"/>
  <c r="L242" i="13" s="1"/>
  <c r="L241" i="13" s="1"/>
  <c r="K243" i="13"/>
  <c r="K242" i="13" s="1"/>
  <c r="J243" i="13"/>
  <c r="J242" i="13" s="1"/>
  <c r="J241" i="13" s="1"/>
  <c r="J240" i="13" s="1"/>
  <c r="I243" i="13"/>
  <c r="I242" i="13"/>
  <c r="L236" i="13"/>
  <c r="K236" i="13"/>
  <c r="K235" i="13" s="1"/>
  <c r="K234" i="13" s="1"/>
  <c r="J236" i="13"/>
  <c r="J235" i="13" s="1"/>
  <c r="J234" i="13" s="1"/>
  <c r="I236" i="13"/>
  <c r="L235" i="13"/>
  <c r="L234" i="13" s="1"/>
  <c r="I235" i="13"/>
  <c r="I234" i="13" s="1"/>
  <c r="L232" i="13"/>
  <c r="K232" i="13"/>
  <c r="K231" i="13" s="1"/>
  <c r="K230" i="13" s="1"/>
  <c r="J232" i="13"/>
  <c r="J231" i="13" s="1"/>
  <c r="J230" i="13" s="1"/>
  <c r="I232" i="13"/>
  <c r="L231" i="13"/>
  <c r="L230" i="13" s="1"/>
  <c r="I231" i="13"/>
  <c r="I230" i="13" s="1"/>
  <c r="P223" i="13"/>
  <c r="O223" i="13"/>
  <c r="N223" i="13"/>
  <c r="M223" i="13"/>
  <c r="L223" i="13"/>
  <c r="L222" i="13" s="1"/>
  <c r="K223" i="13"/>
  <c r="J223" i="13"/>
  <c r="I223" i="13"/>
  <c r="I222" i="13" s="1"/>
  <c r="K222" i="13"/>
  <c r="J222" i="13"/>
  <c r="L220" i="13"/>
  <c r="K220" i="13"/>
  <c r="K219" i="13" s="1"/>
  <c r="K218" i="13" s="1"/>
  <c r="J220" i="13"/>
  <c r="J219" i="13" s="1"/>
  <c r="J218" i="13" s="1"/>
  <c r="I220" i="13"/>
  <c r="L219" i="13"/>
  <c r="I219" i="13"/>
  <c r="L213" i="13"/>
  <c r="K213" i="13"/>
  <c r="K212" i="13" s="1"/>
  <c r="K211" i="13" s="1"/>
  <c r="J213" i="13"/>
  <c r="J212" i="13" s="1"/>
  <c r="J211" i="13" s="1"/>
  <c r="I213" i="13"/>
  <c r="L212" i="13"/>
  <c r="L211" i="13" s="1"/>
  <c r="I212" i="13"/>
  <c r="I211" i="13" s="1"/>
  <c r="L209" i="13"/>
  <c r="K209" i="13"/>
  <c r="K208" i="13" s="1"/>
  <c r="J209" i="13"/>
  <c r="J208" i="13" s="1"/>
  <c r="I209" i="13"/>
  <c r="L208" i="13"/>
  <c r="I208" i="13"/>
  <c r="L204" i="13"/>
  <c r="L203" i="13" s="1"/>
  <c r="K204" i="13"/>
  <c r="K203" i="13" s="1"/>
  <c r="J204" i="13"/>
  <c r="J203" i="13" s="1"/>
  <c r="I204" i="13"/>
  <c r="I203" i="13"/>
  <c r="L198" i="13"/>
  <c r="L197" i="13" s="1"/>
  <c r="K198" i="13"/>
  <c r="J198" i="13"/>
  <c r="I198" i="13"/>
  <c r="I197" i="13" s="1"/>
  <c r="I188" i="13" s="1"/>
  <c r="K197" i="13"/>
  <c r="J197" i="13"/>
  <c r="L193" i="13"/>
  <c r="K193" i="13"/>
  <c r="K192" i="13" s="1"/>
  <c r="J193" i="13"/>
  <c r="J192" i="13" s="1"/>
  <c r="I193" i="13"/>
  <c r="L192" i="13"/>
  <c r="I192" i="13"/>
  <c r="L190" i="13"/>
  <c r="L189" i="13" s="1"/>
  <c r="L188" i="13" s="1"/>
  <c r="K190" i="13"/>
  <c r="K189" i="13" s="1"/>
  <c r="J190" i="13"/>
  <c r="J189" i="13" s="1"/>
  <c r="I190" i="13"/>
  <c r="I189" i="13"/>
  <c r="L182" i="13"/>
  <c r="L181" i="13" s="1"/>
  <c r="K182" i="13"/>
  <c r="J182" i="13"/>
  <c r="I182" i="13"/>
  <c r="I181" i="13" s="1"/>
  <c r="K181" i="13"/>
  <c r="J181" i="13"/>
  <c r="L177" i="13"/>
  <c r="K177" i="13"/>
  <c r="K176" i="13" s="1"/>
  <c r="K175" i="13" s="1"/>
  <c r="J177" i="13"/>
  <c r="J176" i="13" s="1"/>
  <c r="J175" i="13" s="1"/>
  <c r="I177" i="13"/>
  <c r="L176" i="13"/>
  <c r="L175" i="13" s="1"/>
  <c r="I176" i="13"/>
  <c r="L173" i="13"/>
  <c r="K173" i="13"/>
  <c r="K172" i="13" s="1"/>
  <c r="K171" i="13" s="1"/>
  <c r="J173" i="13"/>
  <c r="J172" i="13" s="1"/>
  <c r="J171" i="13" s="1"/>
  <c r="I173" i="13"/>
  <c r="L172" i="13"/>
  <c r="L171" i="13" s="1"/>
  <c r="I172" i="13"/>
  <c r="I171" i="13" s="1"/>
  <c r="L168" i="13"/>
  <c r="L167" i="13" s="1"/>
  <c r="K168" i="13"/>
  <c r="J168" i="13"/>
  <c r="I168" i="13"/>
  <c r="I167" i="13" s="1"/>
  <c r="K167" i="13"/>
  <c r="J167" i="13"/>
  <c r="L163" i="13"/>
  <c r="K163" i="13"/>
  <c r="K162" i="13" s="1"/>
  <c r="K161" i="13" s="1"/>
  <c r="K160" i="13" s="1"/>
  <c r="J163" i="13"/>
  <c r="J162" i="13" s="1"/>
  <c r="J161" i="13" s="1"/>
  <c r="J160" i="13" s="1"/>
  <c r="I163" i="13"/>
  <c r="L162" i="13"/>
  <c r="L161" i="13" s="1"/>
  <c r="L160" i="13" s="1"/>
  <c r="I162" i="13"/>
  <c r="I161" i="13" s="1"/>
  <c r="I160" i="13" s="1"/>
  <c r="L157" i="13"/>
  <c r="L156" i="13" s="1"/>
  <c r="L155" i="13" s="1"/>
  <c r="K157" i="13"/>
  <c r="J157" i="13"/>
  <c r="I157" i="13"/>
  <c r="I156" i="13" s="1"/>
  <c r="I155" i="13" s="1"/>
  <c r="K156" i="13"/>
  <c r="K155" i="13" s="1"/>
  <c r="J156" i="13"/>
  <c r="J155" i="13" s="1"/>
  <c r="L153" i="13"/>
  <c r="L152" i="13" s="1"/>
  <c r="K153" i="13"/>
  <c r="J153" i="13"/>
  <c r="I153" i="13"/>
  <c r="I152" i="13" s="1"/>
  <c r="K152" i="13"/>
  <c r="J152" i="13"/>
  <c r="L149" i="13"/>
  <c r="K149" i="13"/>
  <c r="K148" i="13" s="1"/>
  <c r="K147" i="13" s="1"/>
  <c r="J149" i="13"/>
  <c r="J148" i="13" s="1"/>
  <c r="J147" i="13" s="1"/>
  <c r="I149" i="13"/>
  <c r="L148" i="13"/>
  <c r="L147" i="13" s="1"/>
  <c r="I148" i="13"/>
  <c r="I147" i="13" s="1"/>
  <c r="L144" i="13"/>
  <c r="K144" i="13"/>
  <c r="K143" i="13" s="1"/>
  <c r="K142" i="13" s="1"/>
  <c r="J144" i="13"/>
  <c r="J143" i="13" s="1"/>
  <c r="J142" i="13" s="1"/>
  <c r="I144" i="13"/>
  <c r="L143" i="13"/>
  <c r="L142" i="13" s="1"/>
  <c r="I143" i="13"/>
  <c r="I142" i="13" s="1"/>
  <c r="I141" i="13" s="1"/>
  <c r="L139" i="13"/>
  <c r="L138" i="13" s="1"/>
  <c r="L137" i="13" s="1"/>
  <c r="K139" i="13"/>
  <c r="J139" i="13"/>
  <c r="I139" i="13"/>
  <c r="I138" i="13" s="1"/>
  <c r="I137" i="13" s="1"/>
  <c r="K138" i="13"/>
  <c r="K137" i="13" s="1"/>
  <c r="J138" i="13"/>
  <c r="J137" i="13" s="1"/>
  <c r="L135" i="13"/>
  <c r="L134" i="13" s="1"/>
  <c r="L133" i="13" s="1"/>
  <c r="K135" i="13"/>
  <c r="J135" i="13"/>
  <c r="I135" i="13"/>
  <c r="I134" i="13" s="1"/>
  <c r="I133" i="13" s="1"/>
  <c r="K134" i="13"/>
  <c r="K133" i="13" s="1"/>
  <c r="J134" i="13"/>
  <c r="J133" i="13" s="1"/>
  <c r="L131" i="13"/>
  <c r="L130" i="13" s="1"/>
  <c r="L129" i="13" s="1"/>
  <c r="K131" i="13"/>
  <c r="J131" i="13"/>
  <c r="I131" i="13"/>
  <c r="I130" i="13" s="1"/>
  <c r="I129" i="13" s="1"/>
  <c r="K130" i="13"/>
  <c r="K129" i="13" s="1"/>
  <c r="J130" i="13"/>
  <c r="J129" i="13" s="1"/>
  <c r="L127" i="13"/>
  <c r="L126" i="13" s="1"/>
  <c r="L125" i="13" s="1"/>
  <c r="K127" i="13"/>
  <c r="J127" i="13"/>
  <c r="I127" i="13"/>
  <c r="I126" i="13" s="1"/>
  <c r="I125" i="13" s="1"/>
  <c r="K126" i="13"/>
  <c r="K125" i="13" s="1"/>
  <c r="J126" i="13"/>
  <c r="J125" i="13" s="1"/>
  <c r="L123" i="13"/>
  <c r="L122" i="13" s="1"/>
  <c r="L121" i="13" s="1"/>
  <c r="K123" i="13"/>
  <c r="J123" i="13"/>
  <c r="I123" i="13"/>
  <c r="I122" i="13" s="1"/>
  <c r="I121" i="13" s="1"/>
  <c r="K122" i="13"/>
  <c r="K121" i="13" s="1"/>
  <c r="J122" i="13"/>
  <c r="J121" i="13" s="1"/>
  <c r="L118" i="13"/>
  <c r="L117" i="13" s="1"/>
  <c r="L116" i="13" s="1"/>
  <c r="K118" i="13"/>
  <c r="J118" i="13"/>
  <c r="I118" i="13"/>
  <c r="I117" i="13" s="1"/>
  <c r="I116" i="13" s="1"/>
  <c r="I115" i="13" s="1"/>
  <c r="K117" i="13"/>
  <c r="K116" i="13" s="1"/>
  <c r="J117" i="13"/>
  <c r="J116" i="13" s="1"/>
  <c r="J115" i="13" s="1"/>
  <c r="L112" i="13"/>
  <c r="L111" i="13" s="1"/>
  <c r="K112" i="13"/>
  <c r="K111" i="13" s="1"/>
  <c r="J112" i="13"/>
  <c r="J111" i="13" s="1"/>
  <c r="I112" i="13"/>
  <c r="I111" i="13"/>
  <c r="L108" i="13"/>
  <c r="L107" i="13" s="1"/>
  <c r="L106" i="13" s="1"/>
  <c r="K108" i="13"/>
  <c r="J108" i="13"/>
  <c r="I108" i="13"/>
  <c r="I107" i="13" s="1"/>
  <c r="I106" i="13" s="1"/>
  <c r="K107" i="13"/>
  <c r="K106" i="13" s="1"/>
  <c r="J107" i="13"/>
  <c r="L103" i="13"/>
  <c r="L102" i="13" s="1"/>
  <c r="L101" i="13" s="1"/>
  <c r="K103" i="13"/>
  <c r="J103" i="13"/>
  <c r="I103" i="13"/>
  <c r="I102" i="13" s="1"/>
  <c r="I101" i="13" s="1"/>
  <c r="K102" i="13"/>
  <c r="K101" i="13" s="1"/>
  <c r="J102" i="13"/>
  <c r="J101" i="13" s="1"/>
  <c r="L98" i="13"/>
  <c r="L97" i="13" s="1"/>
  <c r="L96" i="13" s="1"/>
  <c r="K98" i="13"/>
  <c r="J98" i="13"/>
  <c r="I98" i="13"/>
  <c r="I97" i="13" s="1"/>
  <c r="I96" i="13" s="1"/>
  <c r="K97" i="13"/>
  <c r="K96" i="13" s="1"/>
  <c r="K95" i="13" s="1"/>
  <c r="J97" i="13"/>
  <c r="J96" i="13" s="1"/>
  <c r="L91" i="13"/>
  <c r="L90" i="13" s="1"/>
  <c r="L89" i="13" s="1"/>
  <c r="L88" i="13" s="1"/>
  <c r="K91" i="13"/>
  <c r="K90" i="13" s="1"/>
  <c r="K89" i="13" s="1"/>
  <c r="K88" i="13" s="1"/>
  <c r="J91" i="13"/>
  <c r="J90" i="13" s="1"/>
  <c r="J89" i="13" s="1"/>
  <c r="J88" i="13" s="1"/>
  <c r="I91" i="13"/>
  <c r="I90" i="13" s="1"/>
  <c r="I89" i="13" s="1"/>
  <c r="I88" i="13" s="1"/>
  <c r="L86" i="13"/>
  <c r="K86" i="13"/>
  <c r="K85" i="13" s="1"/>
  <c r="K84" i="13" s="1"/>
  <c r="J86" i="13"/>
  <c r="J85" i="13" s="1"/>
  <c r="J84" i="13" s="1"/>
  <c r="I86" i="13"/>
  <c r="L85" i="13"/>
  <c r="L84" i="13" s="1"/>
  <c r="I85" i="13"/>
  <c r="I84" i="13" s="1"/>
  <c r="L80" i="13"/>
  <c r="K80" i="13"/>
  <c r="K79" i="13" s="1"/>
  <c r="J80" i="13"/>
  <c r="J79" i="13" s="1"/>
  <c r="I80" i="13"/>
  <c r="L79" i="13"/>
  <c r="I79" i="13"/>
  <c r="L75" i="13"/>
  <c r="L74" i="13" s="1"/>
  <c r="K75" i="13"/>
  <c r="K74" i="13" s="1"/>
  <c r="J75" i="13"/>
  <c r="J74" i="13" s="1"/>
  <c r="I75" i="13"/>
  <c r="I74" i="13" s="1"/>
  <c r="L70" i="13"/>
  <c r="L69" i="13" s="1"/>
  <c r="K70" i="13"/>
  <c r="J70" i="13"/>
  <c r="I70" i="13"/>
  <c r="I69" i="13" s="1"/>
  <c r="I68" i="13" s="1"/>
  <c r="I67" i="13" s="1"/>
  <c r="K69" i="13"/>
  <c r="K68" i="13" s="1"/>
  <c r="K67" i="13" s="1"/>
  <c r="J69" i="13"/>
  <c r="L50" i="13"/>
  <c r="L49" i="13" s="1"/>
  <c r="L48" i="13" s="1"/>
  <c r="L47" i="13" s="1"/>
  <c r="K50" i="13"/>
  <c r="K49" i="13" s="1"/>
  <c r="K48" i="13" s="1"/>
  <c r="K47" i="13" s="1"/>
  <c r="J50" i="13"/>
  <c r="J49" i="13" s="1"/>
  <c r="J48" i="13" s="1"/>
  <c r="J47" i="13" s="1"/>
  <c r="I50" i="13"/>
  <c r="I49" i="13" s="1"/>
  <c r="I48" i="13" s="1"/>
  <c r="I47" i="13" s="1"/>
  <c r="L45" i="13"/>
  <c r="K45" i="13"/>
  <c r="K44" i="13" s="1"/>
  <c r="K43" i="13" s="1"/>
  <c r="J45" i="13"/>
  <c r="J44" i="13" s="1"/>
  <c r="J43" i="13" s="1"/>
  <c r="I45" i="13"/>
  <c r="L44" i="13"/>
  <c r="L43" i="13" s="1"/>
  <c r="I44" i="13"/>
  <c r="I43" i="13" s="1"/>
  <c r="L41" i="13"/>
  <c r="K41" i="13"/>
  <c r="J41" i="13"/>
  <c r="I41" i="13"/>
  <c r="L39" i="13"/>
  <c r="L38" i="13" s="1"/>
  <c r="L37" i="13" s="1"/>
  <c r="K39" i="13"/>
  <c r="J39" i="13"/>
  <c r="I39" i="13"/>
  <c r="I38" i="13" s="1"/>
  <c r="I37" i="13" s="1"/>
  <c r="K38" i="13"/>
  <c r="K37" i="13" s="1"/>
  <c r="J38" i="13"/>
  <c r="J37" i="13" s="1"/>
  <c r="J36" i="13" s="1"/>
  <c r="L367" i="12"/>
  <c r="L366" i="12" s="1"/>
  <c r="K367" i="12"/>
  <c r="K366" i="12" s="1"/>
  <c r="J367" i="12"/>
  <c r="I367" i="12"/>
  <c r="J366" i="12"/>
  <c r="I366" i="12"/>
  <c r="L364" i="12"/>
  <c r="L363" i="12" s="1"/>
  <c r="K364" i="12"/>
  <c r="K363" i="12" s="1"/>
  <c r="J364" i="12"/>
  <c r="I364" i="12"/>
  <c r="I363" i="12" s="1"/>
  <c r="J363" i="12"/>
  <c r="L361" i="12"/>
  <c r="K361" i="12"/>
  <c r="J361" i="12"/>
  <c r="J360" i="12" s="1"/>
  <c r="I361" i="12"/>
  <c r="I360" i="12" s="1"/>
  <c r="L360" i="12"/>
  <c r="K360" i="12"/>
  <c r="L357" i="12"/>
  <c r="L356" i="12" s="1"/>
  <c r="K357" i="12"/>
  <c r="K356" i="12" s="1"/>
  <c r="J357" i="12"/>
  <c r="I357" i="12"/>
  <c r="J356" i="12"/>
  <c r="I356" i="12"/>
  <c r="L353" i="12"/>
  <c r="L352" i="12" s="1"/>
  <c r="K353" i="12"/>
  <c r="K352" i="12" s="1"/>
  <c r="J353" i="12"/>
  <c r="I353" i="12"/>
  <c r="I352" i="12" s="1"/>
  <c r="J352" i="12"/>
  <c r="L349" i="12"/>
  <c r="K349" i="12"/>
  <c r="J349" i="12"/>
  <c r="J348" i="12" s="1"/>
  <c r="I349" i="12"/>
  <c r="I348" i="12" s="1"/>
  <c r="L348" i="12"/>
  <c r="K348" i="12"/>
  <c r="L345" i="12"/>
  <c r="K345" i="12"/>
  <c r="J345" i="12"/>
  <c r="I345" i="12"/>
  <c r="L342" i="12"/>
  <c r="K342" i="12"/>
  <c r="J342" i="12"/>
  <c r="I342" i="12"/>
  <c r="P340" i="12"/>
  <c r="O340" i="12"/>
  <c r="N340" i="12"/>
  <c r="M340" i="12"/>
  <c r="L340" i="12"/>
  <c r="L339" i="12" s="1"/>
  <c r="K340" i="12"/>
  <c r="K339" i="12" s="1"/>
  <c r="K338" i="12" s="1"/>
  <c r="J340" i="12"/>
  <c r="I340" i="12"/>
  <c r="J339" i="12"/>
  <c r="I339" i="12"/>
  <c r="L335" i="12"/>
  <c r="L334" i="12" s="1"/>
  <c r="K335" i="12"/>
  <c r="K334" i="12" s="1"/>
  <c r="J335" i="12"/>
  <c r="I335" i="12"/>
  <c r="J334" i="12"/>
  <c r="I334" i="12"/>
  <c r="L332" i="12"/>
  <c r="L331" i="12" s="1"/>
  <c r="K332" i="12"/>
  <c r="K331" i="12" s="1"/>
  <c r="J332" i="12"/>
  <c r="I332" i="12"/>
  <c r="I331" i="12" s="1"/>
  <c r="J331" i="12"/>
  <c r="L329" i="12"/>
  <c r="K329" i="12"/>
  <c r="J329" i="12"/>
  <c r="J328" i="12" s="1"/>
  <c r="I329" i="12"/>
  <c r="I328" i="12" s="1"/>
  <c r="L328" i="12"/>
  <c r="K328" i="12"/>
  <c r="L325" i="12"/>
  <c r="L324" i="12" s="1"/>
  <c r="K325" i="12"/>
  <c r="K324" i="12" s="1"/>
  <c r="J325" i="12"/>
  <c r="I325" i="12"/>
  <c r="J324" i="12"/>
  <c r="I324" i="12"/>
  <c r="L321" i="12"/>
  <c r="L320" i="12" s="1"/>
  <c r="K321" i="12"/>
  <c r="K320" i="12" s="1"/>
  <c r="J321" i="12"/>
  <c r="I321" i="12"/>
  <c r="I320" i="12" s="1"/>
  <c r="J320" i="12"/>
  <c r="L317" i="12"/>
  <c r="K317" i="12"/>
  <c r="J317" i="12"/>
  <c r="J316" i="12" s="1"/>
  <c r="I317" i="12"/>
  <c r="I316" i="12" s="1"/>
  <c r="L316" i="12"/>
  <c r="K316" i="12"/>
  <c r="L313" i="12"/>
  <c r="K313" i="12"/>
  <c r="J313" i="12"/>
  <c r="I313" i="12"/>
  <c r="L310" i="12"/>
  <c r="K310" i="12"/>
  <c r="J310" i="12"/>
  <c r="J307" i="12" s="1"/>
  <c r="I310" i="12"/>
  <c r="L308" i="12"/>
  <c r="L307" i="12" s="1"/>
  <c r="L306" i="12" s="1"/>
  <c r="K308" i="12"/>
  <c r="K307" i="12" s="1"/>
  <c r="K306" i="12" s="1"/>
  <c r="K305" i="12" s="1"/>
  <c r="J308" i="12"/>
  <c r="I308" i="12"/>
  <c r="I307" i="12" s="1"/>
  <c r="L302" i="12"/>
  <c r="L301" i="12" s="1"/>
  <c r="K302" i="12"/>
  <c r="K301" i="12" s="1"/>
  <c r="J302" i="12"/>
  <c r="I302" i="12"/>
  <c r="J301" i="12"/>
  <c r="I301" i="12"/>
  <c r="L299" i="12"/>
  <c r="L298" i="12" s="1"/>
  <c r="K299" i="12"/>
  <c r="K298" i="12" s="1"/>
  <c r="J299" i="12"/>
  <c r="I299" i="12"/>
  <c r="I298" i="12" s="1"/>
  <c r="J298" i="12"/>
  <c r="L296" i="12"/>
  <c r="K296" i="12"/>
  <c r="J296" i="12"/>
  <c r="J295" i="12" s="1"/>
  <c r="I296" i="12"/>
  <c r="I295" i="12" s="1"/>
  <c r="L295" i="12"/>
  <c r="K295" i="12"/>
  <c r="L292" i="12"/>
  <c r="L291" i="12" s="1"/>
  <c r="K292" i="12"/>
  <c r="K291" i="12" s="1"/>
  <c r="J292" i="12"/>
  <c r="I292" i="12"/>
  <c r="J291" i="12"/>
  <c r="I291" i="12"/>
  <c r="L288" i="12"/>
  <c r="L287" i="12" s="1"/>
  <c r="K288" i="12"/>
  <c r="K287" i="12" s="1"/>
  <c r="J288" i="12"/>
  <c r="I288" i="12"/>
  <c r="I287" i="12" s="1"/>
  <c r="J287" i="12"/>
  <c r="L284" i="12"/>
  <c r="K284" i="12"/>
  <c r="J284" i="12"/>
  <c r="J283" i="12" s="1"/>
  <c r="J273" i="12" s="1"/>
  <c r="I284" i="12"/>
  <c r="I283" i="12" s="1"/>
  <c r="L283" i="12"/>
  <c r="K283" i="12"/>
  <c r="L280" i="12"/>
  <c r="K280" i="12"/>
  <c r="J280" i="12"/>
  <c r="I280" i="12"/>
  <c r="L277" i="12"/>
  <c r="K277" i="12"/>
  <c r="J277" i="12"/>
  <c r="I277" i="12"/>
  <c r="L275" i="12"/>
  <c r="L274" i="12" s="1"/>
  <c r="K275" i="12"/>
  <c r="K274" i="12" s="1"/>
  <c r="K273" i="12" s="1"/>
  <c r="J275" i="12"/>
  <c r="I275" i="12"/>
  <c r="I274" i="12" s="1"/>
  <c r="I273" i="12" s="1"/>
  <c r="J274" i="12"/>
  <c r="L270" i="12"/>
  <c r="L269" i="12" s="1"/>
  <c r="K270" i="12"/>
  <c r="K269" i="12" s="1"/>
  <c r="J270" i="12"/>
  <c r="I270" i="12"/>
  <c r="I269" i="12" s="1"/>
  <c r="J269" i="12"/>
  <c r="L267" i="12"/>
  <c r="K267" i="12"/>
  <c r="J267" i="12"/>
  <c r="J266" i="12" s="1"/>
  <c r="I267" i="12"/>
  <c r="I266" i="12" s="1"/>
  <c r="L266" i="12"/>
  <c r="K266" i="12"/>
  <c r="L264" i="12"/>
  <c r="L263" i="12" s="1"/>
  <c r="K264" i="12"/>
  <c r="K263" i="12" s="1"/>
  <c r="J264" i="12"/>
  <c r="I264" i="12"/>
  <c r="J263" i="12"/>
  <c r="I263" i="12"/>
  <c r="L260" i="12"/>
  <c r="L259" i="12" s="1"/>
  <c r="K260" i="12"/>
  <c r="K259" i="12" s="1"/>
  <c r="J260" i="12"/>
  <c r="I260" i="12"/>
  <c r="I259" i="12" s="1"/>
  <c r="J259" i="12"/>
  <c r="L256" i="12"/>
  <c r="K256" i="12"/>
  <c r="J256" i="12"/>
  <c r="J255" i="12" s="1"/>
  <c r="I256" i="12"/>
  <c r="I255" i="12" s="1"/>
  <c r="L255" i="12"/>
  <c r="K255" i="12"/>
  <c r="L252" i="12"/>
  <c r="K252" i="12"/>
  <c r="K251" i="12" s="1"/>
  <c r="J252" i="12"/>
  <c r="I252" i="12"/>
  <c r="L251" i="12"/>
  <c r="J251" i="12"/>
  <c r="I251" i="12"/>
  <c r="L248" i="12"/>
  <c r="K248" i="12"/>
  <c r="J248" i="12"/>
  <c r="I248" i="12"/>
  <c r="L245" i="12"/>
  <c r="K245" i="12"/>
  <c r="J245" i="12"/>
  <c r="I245" i="12"/>
  <c r="L243" i="12"/>
  <c r="K243" i="12"/>
  <c r="J243" i="12"/>
  <c r="J242" i="12" s="1"/>
  <c r="J241" i="12" s="1"/>
  <c r="J240" i="12" s="1"/>
  <c r="I243" i="12"/>
  <c r="I242" i="12" s="1"/>
  <c r="I241" i="12" s="1"/>
  <c r="I240" i="12" s="1"/>
  <c r="L242" i="12"/>
  <c r="K242" i="12"/>
  <c r="L236" i="12"/>
  <c r="L235" i="12" s="1"/>
  <c r="L234" i="12" s="1"/>
  <c r="K236" i="12"/>
  <c r="K235" i="12" s="1"/>
  <c r="K234" i="12" s="1"/>
  <c r="J236" i="12"/>
  <c r="I236" i="12"/>
  <c r="I235" i="12" s="1"/>
  <c r="I234" i="12" s="1"/>
  <c r="J235" i="12"/>
  <c r="J234" i="12"/>
  <c r="L232" i="12"/>
  <c r="L231" i="12" s="1"/>
  <c r="L230" i="12" s="1"/>
  <c r="K232" i="12"/>
  <c r="K231" i="12" s="1"/>
  <c r="K230" i="12" s="1"/>
  <c r="J232" i="12"/>
  <c r="I232" i="12"/>
  <c r="I231" i="12" s="1"/>
  <c r="I230" i="12" s="1"/>
  <c r="J231" i="12"/>
  <c r="J230" i="12"/>
  <c r="P223" i="12"/>
  <c r="O223" i="12"/>
  <c r="N223" i="12"/>
  <c r="M223" i="12"/>
  <c r="L223" i="12"/>
  <c r="L222" i="12" s="1"/>
  <c r="K223" i="12"/>
  <c r="J223" i="12"/>
  <c r="I223" i="12"/>
  <c r="K222" i="12"/>
  <c r="J222" i="12"/>
  <c r="I222" i="12"/>
  <c r="L220" i="12"/>
  <c r="L219" i="12" s="1"/>
  <c r="K220" i="12"/>
  <c r="K219" i="12" s="1"/>
  <c r="K218" i="12" s="1"/>
  <c r="J220" i="12"/>
  <c r="I220" i="12"/>
  <c r="I219" i="12" s="1"/>
  <c r="I218" i="12" s="1"/>
  <c r="J219" i="12"/>
  <c r="J218" i="12"/>
  <c r="L213" i="12"/>
  <c r="L212" i="12" s="1"/>
  <c r="L211" i="12" s="1"/>
  <c r="K213" i="12"/>
  <c r="K212" i="12" s="1"/>
  <c r="K211" i="12" s="1"/>
  <c r="J213" i="12"/>
  <c r="I213" i="12"/>
  <c r="I212" i="12" s="1"/>
  <c r="I211" i="12" s="1"/>
  <c r="J212" i="12"/>
  <c r="J211" i="12"/>
  <c r="L209" i="12"/>
  <c r="L208" i="12" s="1"/>
  <c r="K209" i="12"/>
  <c r="K208" i="12" s="1"/>
  <c r="J209" i="12"/>
  <c r="I209" i="12"/>
  <c r="I208" i="12" s="1"/>
  <c r="J208" i="12"/>
  <c r="L204" i="12"/>
  <c r="K204" i="12"/>
  <c r="J204" i="12"/>
  <c r="J203" i="12" s="1"/>
  <c r="I204" i="12"/>
  <c r="I203" i="12" s="1"/>
  <c r="L203" i="12"/>
  <c r="K203" i="12"/>
  <c r="L198" i="12"/>
  <c r="L197" i="12" s="1"/>
  <c r="K198" i="12"/>
  <c r="K197" i="12" s="1"/>
  <c r="J198" i="12"/>
  <c r="I198" i="12"/>
  <c r="J197" i="12"/>
  <c r="I197" i="12"/>
  <c r="L193" i="12"/>
  <c r="L192" i="12" s="1"/>
  <c r="K193" i="12"/>
  <c r="K192" i="12" s="1"/>
  <c r="J193" i="12"/>
  <c r="I193" i="12"/>
  <c r="I192" i="12" s="1"/>
  <c r="J192" i="12"/>
  <c r="L190" i="12"/>
  <c r="K190" i="12"/>
  <c r="J190" i="12"/>
  <c r="J189" i="12" s="1"/>
  <c r="I190" i="12"/>
  <c r="I189" i="12" s="1"/>
  <c r="L189" i="12"/>
  <c r="K189" i="12"/>
  <c r="L182" i="12"/>
  <c r="K182" i="12"/>
  <c r="K181" i="12" s="1"/>
  <c r="J182" i="12"/>
  <c r="I182" i="12"/>
  <c r="L181" i="12"/>
  <c r="J181" i="12"/>
  <c r="I181" i="12"/>
  <c r="L177" i="12"/>
  <c r="L176" i="12" s="1"/>
  <c r="L175" i="12" s="1"/>
  <c r="K177" i="12"/>
  <c r="K176" i="12" s="1"/>
  <c r="K175" i="12" s="1"/>
  <c r="J177" i="12"/>
  <c r="I177" i="12"/>
  <c r="I176" i="12" s="1"/>
  <c r="I175" i="12" s="1"/>
  <c r="J176" i="12"/>
  <c r="J175" i="12"/>
  <c r="L173" i="12"/>
  <c r="L172" i="12" s="1"/>
  <c r="L171" i="12" s="1"/>
  <c r="L170" i="12" s="1"/>
  <c r="K173" i="12"/>
  <c r="K172" i="12" s="1"/>
  <c r="K171" i="12" s="1"/>
  <c r="K170" i="12" s="1"/>
  <c r="J173" i="12"/>
  <c r="I173" i="12"/>
  <c r="I172" i="12" s="1"/>
  <c r="I171" i="12" s="1"/>
  <c r="I170" i="12" s="1"/>
  <c r="J172" i="12"/>
  <c r="J171" i="12"/>
  <c r="J170" i="12" s="1"/>
  <c r="L168" i="12"/>
  <c r="L167" i="12" s="1"/>
  <c r="K168" i="12"/>
  <c r="K167" i="12" s="1"/>
  <c r="J168" i="12"/>
  <c r="I168" i="12"/>
  <c r="J167" i="12"/>
  <c r="J161" i="12" s="1"/>
  <c r="J160" i="12" s="1"/>
  <c r="I167" i="12"/>
  <c r="L163" i="12"/>
  <c r="L162" i="12" s="1"/>
  <c r="L161" i="12" s="1"/>
  <c r="L160" i="12" s="1"/>
  <c r="K163" i="12"/>
  <c r="K162" i="12" s="1"/>
  <c r="K161" i="12" s="1"/>
  <c r="K160" i="12" s="1"/>
  <c r="J163" i="12"/>
  <c r="I163" i="12"/>
  <c r="I162" i="12" s="1"/>
  <c r="I161" i="12" s="1"/>
  <c r="I160" i="12" s="1"/>
  <c r="J162" i="12"/>
  <c r="L157" i="12"/>
  <c r="L156" i="12" s="1"/>
  <c r="L155" i="12" s="1"/>
  <c r="K157" i="12"/>
  <c r="K156" i="12" s="1"/>
  <c r="K155" i="12" s="1"/>
  <c r="J157" i="12"/>
  <c r="I157" i="12"/>
  <c r="J156" i="12"/>
  <c r="J155" i="12" s="1"/>
  <c r="I156" i="12"/>
  <c r="I155" i="12" s="1"/>
  <c r="L153" i="12"/>
  <c r="L152" i="12" s="1"/>
  <c r="K153" i="12"/>
  <c r="K152" i="12" s="1"/>
  <c r="J153" i="12"/>
  <c r="I153" i="12"/>
  <c r="J152" i="12"/>
  <c r="I152" i="12"/>
  <c r="L149" i="12"/>
  <c r="L148" i="12" s="1"/>
  <c r="L147" i="12" s="1"/>
  <c r="K149" i="12"/>
  <c r="K148" i="12" s="1"/>
  <c r="K147" i="12" s="1"/>
  <c r="J149" i="12"/>
  <c r="I149" i="12"/>
  <c r="I148" i="12" s="1"/>
  <c r="I147" i="12" s="1"/>
  <c r="J148" i="12"/>
  <c r="J147" i="12"/>
  <c r="L144" i="12"/>
  <c r="L143" i="12" s="1"/>
  <c r="L142" i="12" s="1"/>
  <c r="K144" i="12"/>
  <c r="K143" i="12" s="1"/>
  <c r="K142" i="12" s="1"/>
  <c r="K141" i="12" s="1"/>
  <c r="J144" i="12"/>
  <c r="I144" i="12"/>
  <c r="I143" i="12" s="1"/>
  <c r="I142" i="12" s="1"/>
  <c r="I141" i="12" s="1"/>
  <c r="J143" i="12"/>
  <c r="J142" i="12"/>
  <c r="J141" i="12" s="1"/>
  <c r="L139" i="12"/>
  <c r="L138" i="12" s="1"/>
  <c r="L137" i="12" s="1"/>
  <c r="K139" i="12"/>
  <c r="K138" i="12" s="1"/>
  <c r="K137" i="12" s="1"/>
  <c r="J139" i="12"/>
  <c r="I139" i="12"/>
  <c r="J138" i="12"/>
  <c r="J137" i="12" s="1"/>
  <c r="I138" i="12"/>
  <c r="I137" i="12" s="1"/>
  <c r="L135" i="12"/>
  <c r="L134" i="12" s="1"/>
  <c r="L133" i="12" s="1"/>
  <c r="K135" i="12"/>
  <c r="K134" i="12" s="1"/>
  <c r="K133" i="12" s="1"/>
  <c r="J135" i="12"/>
  <c r="I135" i="12"/>
  <c r="J134" i="12"/>
  <c r="J133" i="12" s="1"/>
  <c r="I134" i="12"/>
  <c r="I133" i="12" s="1"/>
  <c r="L131" i="12"/>
  <c r="L130" i="12" s="1"/>
  <c r="L129" i="12" s="1"/>
  <c r="K131" i="12"/>
  <c r="K130" i="12" s="1"/>
  <c r="K129" i="12" s="1"/>
  <c r="J131" i="12"/>
  <c r="I131" i="12"/>
  <c r="J130" i="12"/>
  <c r="J129" i="12" s="1"/>
  <c r="I130" i="12"/>
  <c r="I129" i="12" s="1"/>
  <c r="L127" i="12"/>
  <c r="L126" i="12" s="1"/>
  <c r="L125" i="12" s="1"/>
  <c r="K127" i="12"/>
  <c r="K126" i="12" s="1"/>
  <c r="K125" i="12" s="1"/>
  <c r="J127" i="12"/>
  <c r="I127" i="12"/>
  <c r="J126" i="12"/>
  <c r="J125" i="12" s="1"/>
  <c r="I126" i="12"/>
  <c r="I125" i="12" s="1"/>
  <c r="L123" i="12"/>
  <c r="L122" i="12" s="1"/>
  <c r="L121" i="12" s="1"/>
  <c r="K123" i="12"/>
  <c r="K122" i="12" s="1"/>
  <c r="K121" i="12" s="1"/>
  <c r="J123" i="12"/>
  <c r="I123" i="12"/>
  <c r="J122" i="12"/>
  <c r="J121" i="12" s="1"/>
  <c r="I122" i="12"/>
  <c r="I121" i="12" s="1"/>
  <c r="L118" i="12"/>
  <c r="L117" i="12" s="1"/>
  <c r="L116" i="12" s="1"/>
  <c r="K118" i="12"/>
  <c r="K117" i="12" s="1"/>
  <c r="K116" i="12" s="1"/>
  <c r="K115" i="12" s="1"/>
  <c r="J118" i="12"/>
  <c r="I118" i="12"/>
  <c r="J117" i="12"/>
  <c r="J116" i="12" s="1"/>
  <c r="J115" i="12" s="1"/>
  <c r="I117" i="12"/>
  <c r="I116" i="12" s="1"/>
  <c r="I115" i="12" s="1"/>
  <c r="L112" i="12"/>
  <c r="K112" i="12"/>
  <c r="J112" i="12"/>
  <c r="J111" i="12" s="1"/>
  <c r="I112" i="12"/>
  <c r="I111" i="12" s="1"/>
  <c r="L111" i="12"/>
  <c r="K111" i="12"/>
  <c r="L108" i="12"/>
  <c r="L107" i="12" s="1"/>
  <c r="L106" i="12" s="1"/>
  <c r="K108" i="12"/>
  <c r="K107" i="12" s="1"/>
  <c r="K106" i="12" s="1"/>
  <c r="J108" i="12"/>
  <c r="I108" i="12"/>
  <c r="J107" i="12"/>
  <c r="J106" i="12" s="1"/>
  <c r="I107" i="12"/>
  <c r="I106" i="12" s="1"/>
  <c r="L103" i="12"/>
  <c r="L102" i="12" s="1"/>
  <c r="L101" i="12" s="1"/>
  <c r="K103" i="12"/>
  <c r="K102" i="12" s="1"/>
  <c r="K101" i="12" s="1"/>
  <c r="J103" i="12"/>
  <c r="I103" i="12"/>
  <c r="J102" i="12"/>
  <c r="J101" i="12" s="1"/>
  <c r="I102" i="12"/>
  <c r="I101" i="12" s="1"/>
  <c r="L98" i="12"/>
  <c r="L97" i="12" s="1"/>
  <c r="L96" i="12" s="1"/>
  <c r="K98" i="12"/>
  <c r="K97" i="12" s="1"/>
  <c r="K96" i="12" s="1"/>
  <c r="K95" i="12" s="1"/>
  <c r="J98" i="12"/>
  <c r="I98" i="12"/>
  <c r="J97" i="12"/>
  <c r="J96" i="12" s="1"/>
  <c r="J95" i="12" s="1"/>
  <c r="I97" i="12"/>
  <c r="I96" i="12" s="1"/>
  <c r="L91" i="12"/>
  <c r="L90" i="12" s="1"/>
  <c r="L89" i="12" s="1"/>
  <c r="L88" i="12" s="1"/>
  <c r="K91" i="12"/>
  <c r="J91" i="12"/>
  <c r="J90" i="12" s="1"/>
  <c r="J89" i="12" s="1"/>
  <c r="J88" i="12" s="1"/>
  <c r="I91" i="12"/>
  <c r="I90" i="12" s="1"/>
  <c r="I89" i="12" s="1"/>
  <c r="I88" i="12" s="1"/>
  <c r="K90" i="12"/>
  <c r="K89" i="12" s="1"/>
  <c r="K88" i="12" s="1"/>
  <c r="L86" i="12"/>
  <c r="L85" i="12" s="1"/>
  <c r="L84" i="12" s="1"/>
  <c r="K86" i="12"/>
  <c r="K85" i="12" s="1"/>
  <c r="K84" i="12" s="1"/>
  <c r="J86" i="12"/>
  <c r="I86" i="12"/>
  <c r="I85" i="12" s="1"/>
  <c r="I84" i="12" s="1"/>
  <c r="J85" i="12"/>
  <c r="J84" i="12"/>
  <c r="L80" i="12"/>
  <c r="K80" i="12"/>
  <c r="K79" i="12" s="1"/>
  <c r="J80" i="12"/>
  <c r="J79" i="12" s="1"/>
  <c r="I80" i="12"/>
  <c r="I79" i="12" s="1"/>
  <c r="L79" i="12"/>
  <c r="L75" i="12"/>
  <c r="K75" i="12"/>
  <c r="J75" i="12"/>
  <c r="J74" i="12" s="1"/>
  <c r="I75" i="12"/>
  <c r="I74" i="12" s="1"/>
  <c r="L74" i="12"/>
  <c r="K74" i="12"/>
  <c r="L70" i="12"/>
  <c r="L69" i="12" s="1"/>
  <c r="L68" i="12" s="1"/>
  <c r="L67" i="12" s="1"/>
  <c r="K70" i="12"/>
  <c r="K69" i="12" s="1"/>
  <c r="J70" i="12"/>
  <c r="I70" i="12"/>
  <c r="J69" i="12"/>
  <c r="I69" i="12"/>
  <c r="L50" i="12"/>
  <c r="L49" i="12" s="1"/>
  <c r="L48" i="12" s="1"/>
  <c r="L47" i="12" s="1"/>
  <c r="K50" i="12"/>
  <c r="J50" i="12"/>
  <c r="J49" i="12" s="1"/>
  <c r="J48" i="12" s="1"/>
  <c r="J47" i="12" s="1"/>
  <c r="I50" i="12"/>
  <c r="I49" i="12" s="1"/>
  <c r="I48" i="12" s="1"/>
  <c r="I47" i="12" s="1"/>
  <c r="K49" i="12"/>
  <c r="K48" i="12" s="1"/>
  <c r="K47" i="12" s="1"/>
  <c r="L45" i="12"/>
  <c r="L44" i="12" s="1"/>
  <c r="L43" i="12" s="1"/>
  <c r="K45" i="12"/>
  <c r="K44" i="12" s="1"/>
  <c r="K43" i="12" s="1"/>
  <c r="J45" i="12"/>
  <c r="J44" i="12" s="1"/>
  <c r="J43" i="12" s="1"/>
  <c r="I45" i="12"/>
  <c r="I44" i="12" s="1"/>
  <c r="I43" i="12" s="1"/>
  <c r="L41" i="12"/>
  <c r="K41" i="12"/>
  <c r="J41" i="12"/>
  <c r="I41" i="12"/>
  <c r="L39" i="12"/>
  <c r="K39" i="12"/>
  <c r="J39" i="12"/>
  <c r="I39" i="12"/>
  <c r="L38" i="12"/>
  <c r="K38" i="12"/>
  <c r="J38" i="12"/>
  <c r="J37" i="12" s="1"/>
  <c r="J36" i="12" s="1"/>
  <c r="I38" i="12"/>
  <c r="I37" i="12" s="1"/>
  <c r="I36" i="12" s="1"/>
  <c r="L37" i="12"/>
  <c r="K37" i="12"/>
  <c r="L367" i="10"/>
  <c r="L366" i="10" s="1"/>
  <c r="K367" i="10"/>
  <c r="J367" i="10"/>
  <c r="I367" i="10"/>
  <c r="I366" i="10" s="1"/>
  <c r="K366" i="10"/>
  <c r="J366" i="10"/>
  <c r="L364" i="10"/>
  <c r="K364" i="10"/>
  <c r="K363" i="10" s="1"/>
  <c r="J364" i="10"/>
  <c r="J363" i="10" s="1"/>
  <c r="I364" i="10"/>
  <c r="L363" i="10"/>
  <c r="I363" i="10"/>
  <c r="L361" i="10"/>
  <c r="K361" i="10"/>
  <c r="K360" i="10" s="1"/>
  <c r="J361" i="10"/>
  <c r="J360" i="10" s="1"/>
  <c r="I361" i="10"/>
  <c r="L360" i="10"/>
  <c r="I360" i="10"/>
  <c r="L357" i="10"/>
  <c r="L356" i="10" s="1"/>
  <c r="K357" i="10"/>
  <c r="J357" i="10"/>
  <c r="I357" i="10"/>
  <c r="I356" i="10" s="1"/>
  <c r="K356" i="10"/>
  <c r="J356" i="10"/>
  <c r="L353" i="10"/>
  <c r="K353" i="10"/>
  <c r="K352" i="10" s="1"/>
  <c r="J353" i="10"/>
  <c r="J352" i="10" s="1"/>
  <c r="I353" i="10"/>
  <c r="L352" i="10"/>
  <c r="I352" i="10"/>
  <c r="L349" i="10"/>
  <c r="K349" i="10"/>
  <c r="K348" i="10" s="1"/>
  <c r="J349" i="10"/>
  <c r="J348" i="10" s="1"/>
  <c r="I349" i="10"/>
  <c r="L348" i="10"/>
  <c r="I348" i="10"/>
  <c r="L345" i="10"/>
  <c r="K345" i="10"/>
  <c r="J345" i="10"/>
  <c r="I345" i="10"/>
  <c r="L342" i="10"/>
  <c r="K342" i="10"/>
  <c r="J342" i="10"/>
  <c r="I342" i="10"/>
  <c r="P340" i="10"/>
  <c r="O340" i="10"/>
  <c r="N340" i="10"/>
  <c r="M340" i="10"/>
  <c r="L340" i="10"/>
  <c r="L339" i="10" s="1"/>
  <c r="K340" i="10"/>
  <c r="J340" i="10"/>
  <c r="I340" i="10"/>
  <c r="I339" i="10" s="1"/>
  <c r="K339" i="10"/>
  <c r="J339" i="10"/>
  <c r="L335" i="10"/>
  <c r="L334" i="10" s="1"/>
  <c r="K335" i="10"/>
  <c r="J335" i="10"/>
  <c r="I335" i="10"/>
  <c r="I334" i="10" s="1"/>
  <c r="K334" i="10"/>
  <c r="J334" i="10"/>
  <c r="L332" i="10"/>
  <c r="K332" i="10"/>
  <c r="K331" i="10" s="1"/>
  <c r="J332" i="10"/>
  <c r="J331" i="10" s="1"/>
  <c r="I332" i="10"/>
  <c r="L331" i="10"/>
  <c r="I331" i="10"/>
  <c r="L329" i="10"/>
  <c r="K329" i="10"/>
  <c r="K328" i="10" s="1"/>
  <c r="J329" i="10"/>
  <c r="J328" i="10" s="1"/>
  <c r="I329" i="10"/>
  <c r="I328" i="10" s="1"/>
  <c r="L328" i="10"/>
  <c r="L325" i="10"/>
  <c r="L324" i="10" s="1"/>
  <c r="K325" i="10"/>
  <c r="J325" i="10"/>
  <c r="I325" i="10"/>
  <c r="K324" i="10"/>
  <c r="J324" i="10"/>
  <c r="I324" i="10"/>
  <c r="L321" i="10"/>
  <c r="K321" i="10"/>
  <c r="K320" i="10" s="1"/>
  <c r="J321" i="10"/>
  <c r="J320" i="10" s="1"/>
  <c r="I321" i="10"/>
  <c r="L320" i="10"/>
  <c r="I320" i="10"/>
  <c r="L317" i="10"/>
  <c r="K317" i="10"/>
  <c r="K316" i="10" s="1"/>
  <c r="J317" i="10"/>
  <c r="J316" i="10" s="1"/>
  <c r="I317" i="10"/>
  <c r="I316" i="10" s="1"/>
  <c r="L316" i="10"/>
  <c r="L313" i="10"/>
  <c r="K313" i="10"/>
  <c r="J313" i="10"/>
  <c r="I313" i="10"/>
  <c r="L310" i="10"/>
  <c r="K310" i="10"/>
  <c r="J310" i="10"/>
  <c r="I310" i="10"/>
  <c r="L308" i="10"/>
  <c r="K308" i="10"/>
  <c r="K307" i="10" s="1"/>
  <c r="J308" i="10"/>
  <c r="J307" i="10" s="1"/>
  <c r="I308" i="10"/>
  <c r="L307" i="10"/>
  <c r="I307" i="10"/>
  <c r="I306" i="10" s="1"/>
  <c r="L302" i="10"/>
  <c r="L301" i="10" s="1"/>
  <c r="K302" i="10"/>
  <c r="J302" i="10"/>
  <c r="I302" i="10"/>
  <c r="I301" i="10" s="1"/>
  <c r="K301" i="10"/>
  <c r="J301" i="10"/>
  <c r="L299" i="10"/>
  <c r="K299" i="10"/>
  <c r="K298" i="10" s="1"/>
  <c r="J299" i="10"/>
  <c r="J298" i="10" s="1"/>
  <c r="I299" i="10"/>
  <c r="L298" i="10"/>
  <c r="I298" i="10"/>
  <c r="L296" i="10"/>
  <c r="K296" i="10"/>
  <c r="K295" i="10" s="1"/>
  <c r="J296" i="10"/>
  <c r="J295" i="10" s="1"/>
  <c r="I296" i="10"/>
  <c r="L295" i="10"/>
  <c r="I295" i="10"/>
  <c r="L292" i="10"/>
  <c r="L291" i="10" s="1"/>
  <c r="K292" i="10"/>
  <c r="J292" i="10"/>
  <c r="I292" i="10"/>
  <c r="I291" i="10" s="1"/>
  <c r="K291" i="10"/>
  <c r="J291" i="10"/>
  <c r="L288" i="10"/>
  <c r="K288" i="10"/>
  <c r="K287" i="10" s="1"/>
  <c r="J288" i="10"/>
  <c r="J287" i="10" s="1"/>
  <c r="I288" i="10"/>
  <c r="L287" i="10"/>
  <c r="I287" i="10"/>
  <c r="L284" i="10"/>
  <c r="K284" i="10"/>
  <c r="K283" i="10" s="1"/>
  <c r="J284" i="10"/>
  <c r="J283" i="10" s="1"/>
  <c r="I284" i="10"/>
  <c r="L283" i="10"/>
  <c r="I283" i="10"/>
  <c r="L280" i="10"/>
  <c r="K280" i="10"/>
  <c r="J280" i="10"/>
  <c r="I280" i="10"/>
  <c r="L277" i="10"/>
  <c r="K277" i="10"/>
  <c r="J277" i="10"/>
  <c r="I277" i="10"/>
  <c r="L275" i="10"/>
  <c r="K275" i="10"/>
  <c r="K274" i="10" s="1"/>
  <c r="J275" i="10"/>
  <c r="J274" i="10" s="1"/>
  <c r="I275" i="10"/>
  <c r="I274" i="10" s="1"/>
  <c r="I273" i="10" s="1"/>
  <c r="L274" i="10"/>
  <c r="L273" i="10" s="1"/>
  <c r="L270" i="10"/>
  <c r="K270" i="10"/>
  <c r="K269" i="10" s="1"/>
  <c r="J270" i="10"/>
  <c r="J269" i="10" s="1"/>
  <c r="I270" i="10"/>
  <c r="I269" i="10" s="1"/>
  <c r="L269" i="10"/>
  <c r="L267" i="10"/>
  <c r="K267" i="10"/>
  <c r="K266" i="10" s="1"/>
  <c r="J267" i="10"/>
  <c r="J266" i="10" s="1"/>
  <c r="I267" i="10"/>
  <c r="L266" i="10"/>
  <c r="I266" i="10"/>
  <c r="L264" i="10"/>
  <c r="L263" i="10" s="1"/>
  <c r="K264" i="10"/>
  <c r="J264" i="10"/>
  <c r="I264" i="10"/>
  <c r="K263" i="10"/>
  <c r="J263" i="10"/>
  <c r="I263" i="10"/>
  <c r="L260" i="10"/>
  <c r="K260" i="10"/>
  <c r="K259" i="10" s="1"/>
  <c r="J260" i="10"/>
  <c r="J259" i="10" s="1"/>
  <c r="I260" i="10"/>
  <c r="I259" i="10" s="1"/>
  <c r="L259" i="10"/>
  <c r="L256" i="10"/>
  <c r="K256" i="10"/>
  <c r="K255" i="10" s="1"/>
  <c r="J256" i="10"/>
  <c r="J255" i="10" s="1"/>
  <c r="I256" i="10"/>
  <c r="L255" i="10"/>
  <c r="I255" i="10"/>
  <c r="L252" i="10"/>
  <c r="L251" i="10" s="1"/>
  <c r="K252" i="10"/>
  <c r="J252" i="10"/>
  <c r="I252" i="10"/>
  <c r="I251" i="10" s="1"/>
  <c r="K251" i="10"/>
  <c r="J251" i="10"/>
  <c r="L248" i="10"/>
  <c r="K248" i="10"/>
  <c r="J248" i="10"/>
  <c r="I248" i="10"/>
  <c r="L245" i="10"/>
  <c r="K245" i="10"/>
  <c r="J245" i="10"/>
  <c r="I245" i="10"/>
  <c r="L243" i="10"/>
  <c r="K243" i="10"/>
  <c r="K242" i="10" s="1"/>
  <c r="J243" i="10"/>
  <c r="J242" i="10" s="1"/>
  <c r="I243" i="10"/>
  <c r="L242" i="10"/>
  <c r="I242" i="10"/>
  <c r="I241" i="10" s="1"/>
  <c r="I240" i="10" s="1"/>
  <c r="L236" i="10"/>
  <c r="K236" i="10"/>
  <c r="K235" i="10" s="1"/>
  <c r="K234" i="10" s="1"/>
  <c r="J236" i="10"/>
  <c r="J235" i="10" s="1"/>
  <c r="J234" i="10" s="1"/>
  <c r="I236" i="10"/>
  <c r="L235" i="10"/>
  <c r="L234" i="10" s="1"/>
  <c r="I235" i="10"/>
  <c r="I234" i="10" s="1"/>
  <c r="L232" i="10"/>
  <c r="K232" i="10"/>
  <c r="K231" i="10" s="1"/>
  <c r="K230" i="10" s="1"/>
  <c r="J232" i="10"/>
  <c r="J231" i="10" s="1"/>
  <c r="J230" i="10" s="1"/>
  <c r="I232" i="10"/>
  <c r="I231" i="10" s="1"/>
  <c r="I230" i="10" s="1"/>
  <c r="L231" i="10"/>
  <c r="L230" i="10" s="1"/>
  <c r="P223" i="10"/>
  <c r="O223" i="10"/>
  <c r="N223" i="10"/>
  <c r="M223" i="10"/>
  <c r="L223" i="10"/>
  <c r="L222" i="10" s="1"/>
  <c r="K223" i="10"/>
  <c r="J223" i="10"/>
  <c r="I223" i="10"/>
  <c r="I222" i="10" s="1"/>
  <c r="K222" i="10"/>
  <c r="J222" i="10"/>
  <c r="L220" i="10"/>
  <c r="K220" i="10"/>
  <c r="K219" i="10" s="1"/>
  <c r="K218" i="10" s="1"/>
  <c r="J220" i="10"/>
  <c r="J219" i="10" s="1"/>
  <c r="J218" i="10" s="1"/>
  <c r="I220" i="10"/>
  <c r="I219" i="10" s="1"/>
  <c r="I218" i="10" s="1"/>
  <c r="L219" i="10"/>
  <c r="L218" i="10" s="1"/>
  <c r="L213" i="10"/>
  <c r="K213" i="10"/>
  <c r="K212" i="10" s="1"/>
  <c r="K211" i="10" s="1"/>
  <c r="J213" i="10"/>
  <c r="J212" i="10" s="1"/>
  <c r="J211" i="10" s="1"/>
  <c r="I213" i="10"/>
  <c r="I212" i="10" s="1"/>
  <c r="I211" i="10" s="1"/>
  <c r="L212" i="10"/>
  <c r="L211" i="10" s="1"/>
  <c r="L209" i="10"/>
  <c r="K209" i="10"/>
  <c r="K208" i="10" s="1"/>
  <c r="J209" i="10"/>
  <c r="J208" i="10" s="1"/>
  <c r="I209" i="10"/>
  <c r="I208" i="10" s="1"/>
  <c r="L208" i="10"/>
  <c r="L204" i="10"/>
  <c r="K204" i="10"/>
  <c r="K203" i="10" s="1"/>
  <c r="J204" i="10"/>
  <c r="J203" i="10" s="1"/>
  <c r="I204" i="10"/>
  <c r="L203" i="10"/>
  <c r="I203" i="10"/>
  <c r="L198" i="10"/>
  <c r="L197" i="10" s="1"/>
  <c r="L188" i="10" s="1"/>
  <c r="K198" i="10"/>
  <c r="J198" i="10"/>
  <c r="I198" i="10"/>
  <c r="I197" i="10" s="1"/>
  <c r="K197" i="10"/>
  <c r="J197" i="10"/>
  <c r="L193" i="10"/>
  <c r="K193" i="10"/>
  <c r="K192" i="10" s="1"/>
  <c r="J193" i="10"/>
  <c r="J192" i="10" s="1"/>
  <c r="I193" i="10"/>
  <c r="L192" i="10"/>
  <c r="I192" i="10"/>
  <c r="L190" i="10"/>
  <c r="K190" i="10"/>
  <c r="K189" i="10" s="1"/>
  <c r="J190" i="10"/>
  <c r="J189" i="10" s="1"/>
  <c r="I190" i="10"/>
  <c r="I189" i="10" s="1"/>
  <c r="L189" i="10"/>
  <c r="L182" i="10"/>
  <c r="L181" i="10" s="1"/>
  <c r="K182" i="10"/>
  <c r="J182" i="10"/>
  <c r="I182" i="10"/>
  <c r="I181" i="10" s="1"/>
  <c r="K181" i="10"/>
  <c r="J181" i="10"/>
  <c r="L177" i="10"/>
  <c r="K177" i="10"/>
  <c r="K176" i="10" s="1"/>
  <c r="K175" i="10" s="1"/>
  <c r="J177" i="10"/>
  <c r="J176" i="10" s="1"/>
  <c r="J175" i="10" s="1"/>
  <c r="I177" i="10"/>
  <c r="I176" i="10" s="1"/>
  <c r="L176" i="10"/>
  <c r="L173" i="10"/>
  <c r="K173" i="10"/>
  <c r="K172" i="10" s="1"/>
  <c r="K171" i="10" s="1"/>
  <c r="K170" i="10" s="1"/>
  <c r="J173" i="10"/>
  <c r="J172" i="10" s="1"/>
  <c r="J171" i="10" s="1"/>
  <c r="J170" i="10" s="1"/>
  <c r="I173" i="10"/>
  <c r="I172" i="10" s="1"/>
  <c r="I171" i="10" s="1"/>
  <c r="L172" i="10"/>
  <c r="L171" i="10" s="1"/>
  <c r="L168" i="10"/>
  <c r="L167" i="10" s="1"/>
  <c r="K168" i="10"/>
  <c r="J168" i="10"/>
  <c r="I168" i="10"/>
  <c r="K167" i="10"/>
  <c r="J167" i="10"/>
  <c r="I167" i="10"/>
  <c r="L163" i="10"/>
  <c r="K163" i="10"/>
  <c r="K162" i="10" s="1"/>
  <c r="K161" i="10" s="1"/>
  <c r="K160" i="10" s="1"/>
  <c r="J163" i="10"/>
  <c r="J162" i="10" s="1"/>
  <c r="J161" i="10" s="1"/>
  <c r="J160" i="10" s="1"/>
  <c r="I163" i="10"/>
  <c r="I162" i="10" s="1"/>
  <c r="I161" i="10" s="1"/>
  <c r="I160" i="10" s="1"/>
  <c r="L162" i="10"/>
  <c r="L161" i="10" s="1"/>
  <c r="L160" i="10" s="1"/>
  <c r="L157" i="10"/>
  <c r="L156" i="10" s="1"/>
  <c r="L155" i="10" s="1"/>
  <c r="K157" i="10"/>
  <c r="J157" i="10"/>
  <c r="I157" i="10"/>
  <c r="I156" i="10" s="1"/>
  <c r="I155" i="10" s="1"/>
  <c r="K156" i="10"/>
  <c r="K155" i="10" s="1"/>
  <c r="J156" i="10"/>
  <c r="J155" i="10" s="1"/>
  <c r="L153" i="10"/>
  <c r="L152" i="10" s="1"/>
  <c r="K153" i="10"/>
  <c r="J153" i="10"/>
  <c r="I153" i="10"/>
  <c r="I152" i="10" s="1"/>
  <c r="K152" i="10"/>
  <c r="J152" i="10"/>
  <c r="L149" i="10"/>
  <c r="K149" i="10"/>
  <c r="K148" i="10" s="1"/>
  <c r="K147" i="10" s="1"/>
  <c r="J149" i="10"/>
  <c r="J148" i="10" s="1"/>
  <c r="J147" i="10" s="1"/>
  <c r="I149" i="10"/>
  <c r="L148" i="10"/>
  <c r="L147" i="10" s="1"/>
  <c r="I148" i="10"/>
  <c r="I147" i="10" s="1"/>
  <c r="L144" i="10"/>
  <c r="K144" i="10"/>
  <c r="K143" i="10" s="1"/>
  <c r="K142" i="10" s="1"/>
  <c r="K141" i="10" s="1"/>
  <c r="J144" i="10"/>
  <c r="J143" i="10" s="1"/>
  <c r="J142" i="10" s="1"/>
  <c r="J141" i="10" s="1"/>
  <c r="I144" i="10"/>
  <c r="I143" i="10" s="1"/>
  <c r="I142" i="10" s="1"/>
  <c r="I141" i="10" s="1"/>
  <c r="L143" i="10"/>
  <c r="L142" i="10" s="1"/>
  <c r="L141" i="10" s="1"/>
  <c r="L139" i="10"/>
  <c r="L138" i="10" s="1"/>
  <c r="L137" i="10" s="1"/>
  <c r="K139" i="10"/>
  <c r="J139" i="10"/>
  <c r="I139" i="10"/>
  <c r="K138" i="10"/>
  <c r="K137" i="10" s="1"/>
  <c r="J138" i="10"/>
  <c r="J137" i="10" s="1"/>
  <c r="I138" i="10"/>
  <c r="I137" i="10"/>
  <c r="L135" i="10"/>
  <c r="L134" i="10" s="1"/>
  <c r="L133" i="10" s="1"/>
  <c r="K135" i="10"/>
  <c r="J135" i="10"/>
  <c r="I135" i="10"/>
  <c r="K134" i="10"/>
  <c r="K133" i="10" s="1"/>
  <c r="J134" i="10"/>
  <c r="J133" i="10" s="1"/>
  <c r="I134" i="10"/>
  <c r="I133" i="10"/>
  <c r="L131" i="10"/>
  <c r="L130" i="10" s="1"/>
  <c r="L129" i="10" s="1"/>
  <c r="K131" i="10"/>
  <c r="J131" i="10"/>
  <c r="I131" i="10"/>
  <c r="I130" i="10" s="1"/>
  <c r="I129" i="10" s="1"/>
  <c r="K130" i="10"/>
  <c r="K129" i="10" s="1"/>
  <c r="J130" i="10"/>
  <c r="J129" i="10" s="1"/>
  <c r="L127" i="10"/>
  <c r="L126" i="10" s="1"/>
  <c r="L125" i="10" s="1"/>
  <c r="K127" i="10"/>
  <c r="J127" i="10"/>
  <c r="I127" i="10"/>
  <c r="I126" i="10" s="1"/>
  <c r="I125" i="10" s="1"/>
  <c r="K126" i="10"/>
  <c r="K125" i="10" s="1"/>
  <c r="J126" i="10"/>
  <c r="J125" i="10" s="1"/>
  <c r="L123" i="10"/>
  <c r="L122" i="10" s="1"/>
  <c r="L121" i="10" s="1"/>
  <c r="K123" i="10"/>
  <c r="J123" i="10"/>
  <c r="I123" i="10"/>
  <c r="I122" i="10" s="1"/>
  <c r="I121" i="10" s="1"/>
  <c r="K122" i="10"/>
  <c r="K121" i="10" s="1"/>
  <c r="J122" i="10"/>
  <c r="J121" i="10" s="1"/>
  <c r="L118" i="10"/>
  <c r="L117" i="10" s="1"/>
  <c r="L116" i="10" s="1"/>
  <c r="K118" i="10"/>
  <c r="J118" i="10"/>
  <c r="I118" i="10"/>
  <c r="I117" i="10" s="1"/>
  <c r="I116" i="10" s="1"/>
  <c r="K117" i="10"/>
  <c r="K116" i="10" s="1"/>
  <c r="J117" i="10"/>
  <c r="J116" i="10" s="1"/>
  <c r="L112" i="10"/>
  <c r="K112" i="10"/>
  <c r="K111" i="10" s="1"/>
  <c r="J112" i="10"/>
  <c r="J111" i="10" s="1"/>
  <c r="I112" i="10"/>
  <c r="L111" i="10"/>
  <c r="I111" i="10"/>
  <c r="L108" i="10"/>
  <c r="L107" i="10" s="1"/>
  <c r="L106" i="10" s="1"/>
  <c r="K108" i="10"/>
  <c r="J108" i="10"/>
  <c r="I108" i="10"/>
  <c r="I107" i="10" s="1"/>
  <c r="I106" i="10" s="1"/>
  <c r="K107" i="10"/>
  <c r="K106" i="10" s="1"/>
  <c r="J107" i="10"/>
  <c r="J106" i="10" s="1"/>
  <c r="L103" i="10"/>
  <c r="L102" i="10" s="1"/>
  <c r="L101" i="10" s="1"/>
  <c r="K103" i="10"/>
  <c r="J103" i="10"/>
  <c r="I103" i="10"/>
  <c r="I102" i="10" s="1"/>
  <c r="I101" i="10" s="1"/>
  <c r="K102" i="10"/>
  <c r="K101" i="10" s="1"/>
  <c r="J102" i="10"/>
  <c r="J101" i="10" s="1"/>
  <c r="L98" i="10"/>
  <c r="L97" i="10" s="1"/>
  <c r="L96" i="10" s="1"/>
  <c r="L95" i="10" s="1"/>
  <c r="K98" i="10"/>
  <c r="J98" i="10"/>
  <c r="I98" i="10"/>
  <c r="I97" i="10" s="1"/>
  <c r="I96" i="10" s="1"/>
  <c r="K97" i="10"/>
  <c r="K96" i="10" s="1"/>
  <c r="J97" i="10"/>
  <c r="J96" i="10" s="1"/>
  <c r="L91" i="10"/>
  <c r="K91" i="10"/>
  <c r="K90" i="10" s="1"/>
  <c r="K89" i="10" s="1"/>
  <c r="K88" i="10" s="1"/>
  <c r="J91" i="10"/>
  <c r="J90" i="10" s="1"/>
  <c r="J89" i="10" s="1"/>
  <c r="J88" i="10" s="1"/>
  <c r="I91" i="10"/>
  <c r="I90" i="10" s="1"/>
  <c r="I89" i="10" s="1"/>
  <c r="I88" i="10" s="1"/>
  <c r="L90" i="10"/>
  <c r="L89" i="10"/>
  <c r="L88" i="10" s="1"/>
  <c r="L86" i="10"/>
  <c r="K86" i="10"/>
  <c r="K85" i="10" s="1"/>
  <c r="K84" i="10" s="1"/>
  <c r="J86" i="10"/>
  <c r="J85" i="10" s="1"/>
  <c r="J84" i="10" s="1"/>
  <c r="I86" i="10"/>
  <c r="L85" i="10"/>
  <c r="L84" i="10" s="1"/>
  <c r="I85" i="10"/>
  <c r="I84" i="10" s="1"/>
  <c r="L80" i="10"/>
  <c r="K80" i="10"/>
  <c r="K79" i="10" s="1"/>
  <c r="J80" i="10"/>
  <c r="J79" i="10" s="1"/>
  <c r="I80" i="10"/>
  <c r="L79" i="10"/>
  <c r="I79" i="10"/>
  <c r="L75" i="10"/>
  <c r="K75" i="10"/>
  <c r="K74" i="10" s="1"/>
  <c r="J75" i="10"/>
  <c r="J74" i="10" s="1"/>
  <c r="I75" i="10"/>
  <c r="L74" i="10"/>
  <c r="I74" i="10"/>
  <c r="L70" i="10"/>
  <c r="L69" i="10" s="1"/>
  <c r="L68" i="10" s="1"/>
  <c r="L67" i="10" s="1"/>
  <c r="K70" i="10"/>
  <c r="J70" i="10"/>
  <c r="I70" i="10"/>
  <c r="I69" i="10" s="1"/>
  <c r="I68" i="10" s="1"/>
  <c r="I67" i="10" s="1"/>
  <c r="K69" i="10"/>
  <c r="K68" i="10" s="1"/>
  <c r="K67" i="10" s="1"/>
  <c r="J69" i="10"/>
  <c r="J68" i="10" s="1"/>
  <c r="J67" i="10" s="1"/>
  <c r="L50" i="10"/>
  <c r="K50" i="10"/>
  <c r="K49" i="10" s="1"/>
  <c r="K48" i="10" s="1"/>
  <c r="K47" i="10" s="1"/>
  <c r="J50" i="10"/>
  <c r="J49" i="10" s="1"/>
  <c r="J48" i="10" s="1"/>
  <c r="J47" i="10" s="1"/>
  <c r="I50" i="10"/>
  <c r="I49" i="10" s="1"/>
  <c r="I48" i="10" s="1"/>
  <c r="I47" i="10" s="1"/>
  <c r="L49" i="10"/>
  <c r="L48" i="10"/>
  <c r="L47" i="10" s="1"/>
  <c r="L45" i="10"/>
  <c r="K45" i="10"/>
  <c r="K44" i="10" s="1"/>
  <c r="K43" i="10" s="1"/>
  <c r="J45" i="10"/>
  <c r="J44" i="10" s="1"/>
  <c r="J43" i="10" s="1"/>
  <c r="I45" i="10"/>
  <c r="I44" i="10" s="1"/>
  <c r="I43" i="10" s="1"/>
  <c r="L44" i="10"/>
  <c r="L43" i="10" s="1"/>
  <c r="L41" i="10"/>
  <c r="K41" i="10"/>
  <c r="J41" i="10"/>
  <c r="I41" i="10"/>
  <c r="L39" i="10"/>
  <c r="L38" i="10" s="1"/>
  <c r="L37" i="10" s="1"/>
  <c r="K39" i="10"/>
  <c r="J39" i="10"/>
  <c r="I39" i="10"/>
  <c r="I38" i="10" s="1"/>
  <c r="I37" i="10" s="1"/>
  <c r="K38" i="10"/>
  <c r="K37" i="10" s="1"/>
  <c r="K36" i="10" s="1"/>
  <c r="J38" i="10"/>
  <c r="J37" i="10" s="1"/>
  <c r="J36" i="10" s="1"/>
  <c r="L367" i="7"/>
  <c r="L366" i="7" s="1"/>
  <c r="K367" i="7"/>
  <c r="K366" i="7" s="1"/>
  <c r="J367" i="7"/>
  <c r="I367" i="7"/>
  <c r="J366" i="7"/>
  <c r="I366" i="7"/>
  <c r="L364" i="7"/>
  <c r="K364" i="7"/>
  <c r="K363" i="7" s="1"/>
  <c r="J364" i="7"/>
  <c r="I364" i="7"/>
  <c r="I363" i="7" s="1"/>
  <c r="L363" i="7"/>
  <c r="J363" i="7"/>
  <c r="L361" i="7"/>
  <c r="K361" i="7"/>
  <c r="J361" i="7"/>
  <c r="J360" i="7" s="1"/>
  <c r="I361" i="7"/>
  <c r="I360" i="7" s="1"/>
  <c r="L360" i="7"/>
  <c r="K360" i="7"/>
  <c r="L357" i="7"/>
  <c r="L356" i="7" s="1"/>
  <c r="K357" i="7"/>
  <c r="K356" i="7" s="1"/>
  <c r="J357" i="7"/>
  <c r="I357" i="7"/>
  <c r="J356" i="7"/>
  <c r="I356" i="7"/>
  <c r="L353" i="7"/>
  <c r="L352" i="7" s="1"/>
  <c r="K353" i="7"/>
  <c r="K352" i="7" s="1"/>
  <c r="K338" i="7" s="1"/>
  <c r="J353" i="7"/>
  <c r="J352" i="7" s="1"/>
  <c r="I353" i="7"/>
  <c r="I352" i="7" s="1"/>
  <c r="L349" i="7"/>
  <c r="K349" i="7"/>
  <c r="J349" i="7"/>
  <c r="J348" i="7" s="1"/>
  <c r="I349" i="7"/>
  <c r="I348" i="7" s="1"/>
  <c r="L348" i="7"/>
  <c r="K348" i="7"/>
  <c r="L345" i="7"/>
  <c r="K345" i="7"/>
  <c r="J345" i="7"/>
  <c r="I345" i="7"/>
  <c r="L342" i="7"/>
  <c r="K342" i="7"/>
  <c r="J342" i="7"/>
  <c r="I342" i="7"/>
  <c r="P340" i="7"/>
  <c r="O340" i="7"/>
  <c r="N340" i="7"/>
  <c r="M340" i="7"/>
  <c r="L340" i="7"/>
  <c r="L339" i="7" s="1"/>
  <c r="L338" i="7" s="1"/>
  <c r="K340" i="7"/>
  <c r="J340" i="7"/>
  <c r="I340" i="7"/>
  <c r="K339" i="7"/>
  <c r="J339" i="7"/>
  <c r="J338" i="7" s="1"/>
  <c r="I339" i="7"/>
  <c r="L335" i="7"/>
  <c r="L334" i="7" s="1"/>
  <c r="K335" i="7"/>
  <c r="K334" i="7" s="1"/>
  <c r="J335" i="7"/>
  <c r="I335" i="7"/>
  <c r="J334" i="7"/>
  <c r="I334" i="7"/>
  <c r="L332" i="7"/>
  <c r="L331" i="7" s="1"/>
  <c r="K332" i="7"/>
  <c r="K331" i="7" s="1"/>
  <c r="J332" i="7"/>
  <c r="J331" i="7" s="1"/>
  <c r="I332" i="7"/>
  <c r="I331" i="7" s="1"/>
  <c r="L329" i="7"/>
  <c r="K329" i="7"/>
  <c r="J329" i="7"/>
  <c r="J328" i="7" s="1"/>
  <c r="I329" i="7"/>
  <c r="I328" i="7" s="1"/>
  <c r="L328" i="7"/>
  <c r="K328" i="7"/>
  <c r="L325" i="7"/>
  <c r="K325" i="7"/>
  <c r="K324" i="7" s="1"/>
  <c r="J325" i="7"/>
  <c r="I325" i="7"/>
  <c r="L324" i="7"/>
  <c r="J324" i="7"/>
  <c r="I324" i="7"/>
  <c r="L321" i="7"/>
  <c r="L320" i="7" s="1"/>
  <c r="K321" i="7"/>
  <c r="K320" i="7" s="1"/>
  <c r="J321" i="7"/>
  <c r="J320" i="7" s="1"/>
  <c r="I321" i="7"/>
  <c r="I320" i="7" s="1"/>
  <c r="L317" i="7"/>
  <c r="K317" i="7"/>
  <c r="J317" i="7"/>
  <c r="J316" i="7" s="1"/>
  <c r="I317" i="7"/>
  <c r="I316" i="7" s="1"/>
  <c r="L316" i="7"/>
  <c r="K316" i="7"/>
  <c r="L313" i="7"/>
  <c r="K313" i="7"/>
  <c r="J313" i="7"/>
  <c r="I313" i="7"/>
  <c r="L310" i="7"/>
  <c r="K310" i="7"/>
  <c r="J310" i="7"/>
  <c r="I310" i="7"/>
  <c r="L308" i="7"/>
  <c r="L307" i="7" s="1"/>
  <c r="K308" i="7"/>
  <c r="K307" i="7" s="1"/>
  <c r="K306" i="7" s="1"/>
  <c r="K305" i="7" s="1"/>
  <c r="J308" i="7"/>
  <c r="J307" i="7" s="1"/>
  <c r="I308" i="7"/>
  <c r="I307" i="7" s="1"/>
  <c r="L302" i="7"/>
  <c r="L301" i="7" s="1"/>
  <c r="K302" i="7"/>
  <c r="K301" i="7" s="1"/>
  <c r="J302" i="7"/>
  <c r="I302" i="7"/>
  <c r="J301" i="7"/>
  <c r="I301" i="7"/>
  <c r="L299" i="7"/>
  <c r="L298" i="7" s="1"/>
  <c r="K299" i="7"/>
  <c r="K298" i="7" s="1"/>
  <c r="J299" i="7"/>
  <c r="J298" i="7" s="1"/>
  <c r="I299" i="7"/>
  <c r="I298" i="7" s="1"/>
  <c r="L296" i="7"/>
  <c r="K296" i="7"/>
  <c r="J296" i="7"/>
  <c r="J295" i="7" s="1"/>
  <c r="I296" i="7"/>
  <c r="I295" i="7" s="1"/>
  <c r="L295" i="7"/>
  <c r="K295" i="7"/>
  <c r="L292" i="7"/>
  <c r="L291" i="7" s="1"/>
  <c r="K292" i="7"/>
  <c r="K291" i="7" s="1"/>
  <c r="J292" i="7"/>
  <c r="I292" i="7"/>
  <c r="J291" i="7"/>
  <c r="I291" i="7"/>
  <c r="L288" i="7"/>
  <c r="L287" i="7" s="1"/>
  <c r="K288" i="7"/>
  <c r="K287" i="7" s="1"/>
  <c r="J288" i="7"/>
  <c r="I288" i="7"/>
  <c r="I287" i="7" s="1"/>
  <c r="J287" i="7"/>
  <c r="L284" i="7"/>
  <c r="K284" i="7"/>
  <c r="J284" i="7"/>
  <c r="J283" i="7" s="1"/>
  <c r="I284" i="7"/>
  <c r="I283" i="7" s="1"/>
  <c r="L283" i="7"/>
  <c r="K283" i="7"/>
  <c r="L280" i="7"/>
  <c r="K280" i="7"/>
  <c r="J280" i="7"/>
  <c r="I280" i="7"/>
  <c r="L277" i="7"/>
  <c r="K277" i="7"/>
  <c r="J277" i="7"/>
  <c r="I277" i="7"/>
  <c r="L275" i="7"/>
  <c r="L274" i="7" s="1"/>
  <c r="K275" i="7"/>
  <c r="K274" i="7" s="1"/>
  <c r="J275" i="7"/>
  <c r="I275" i="7"/>
  <c r="I274" i="7" s="1"/>
  <c r="J274" i="7"/>
  <c r="L270" i="7"/>
  <c r="L269" i="7" s="1"/>
  <c r="K270" i="7"/>
  <c r="K269" i="7" s="1"/>
  <c r="J270" i="7"/>
  <c r="I270" i="7"/>
  <c r="I269" i="7" s="1"/>
  <c r="J269" i="7"/>
  <c r="L267" i="7"/>
  <c r="K267" i="7"/>
  <c r="J267" i="7"/>
  <c r="J266" i="7" s="1"/>
  <c r="I267" i="7"/>
  <c r="I266" i="7" s="1"/>
  <c r="L266" i="7"/>
  <c r="K266" i="7"/>
  <c r="L264" i="7"/>
  <c r="K264" i="7"/>
  <c r="K263" i="7" s="1"/>
  <c r="J264" i="7"/>
  <c r="I264" i="7"/>
  <c r="L263" i="7"/>
  <c r="J263" i="7"/>
  <c r="I263" i="7"/>
  <c r="L260" i="7"/>
  <c r="L259" i="7" s="1"/>
  <c r="K260" i="7"/>
  <c r="K259" i="7" s="1"/>
  <c r="J260" i="7"/>
  <c r="J259" i="7" s="1"/>
  <c r="I260" i="7"/>
  <c r="I259" i="7" s="1"/>
  <c r="L256" i="7"/>
  <c r="K256" i="7"/>
  <c r="J256" i="7"/>
  <c r="J255" i="7" s="1"/>
  <c r="I256" i="7"/>
  <c r="I255" i="7" s="1"/>
  <c r="L255" i="7"/>
  <c r="K255" i="7"/>
  <c r="L252" i="7"/>
  <c r="K252" i="7"/>
  <c r="J252" i="7"/>
  <c r="I252" i="7"/>
  <c r="L251" i="7"/>
  <c r="K251" i="7"/>
  <c r="J251" i="7"/>
  <c r="I251" i="7"/>
  <c r="L248" i="7"/>
  <c r="K248" i="7"/>
  <c r="J248" i="7"/>
  <c r="I248" i="7"/>
  <c r="L245" i="7"/>
  <c r="K245" i="7"/>
  <c r="J245" i="7"/>
  <c r="I245" i="7"/>
  <c r="L243" i="7"/>
  <c r="L242" i="7" s="1"/>
  <c r="L241" i="7" s="1"/>
  <c r="K243" i="7"/>
  <c r="J243" i="7"/>
  <c r="J242" i="7" s="1"/>
  <c r="J241" i="7" s="1"/>
  <c r="I243" i="7"/>
  <c r="I242" i="7" s="1"/>
  <c r="I241" i="7" s="1"/>
  <c r="K242" i="7"/>
  <c r="L236" i="7"/>
  <c r="L235" i="7" s="1"/>
  <c r="L234" i="7" s="1"/>
  <c r="K236" i="7"/>
  <c r="K235" i="7" s="1"/>
  <c r="K234" i="7" s="1"/>
  <c r="J236" i="7"/>
  <c r="J235" i="7" s="1"/>
  <c r="J234" i="7" s="1"/>
  <c r="I236" i="7"/>
  <c r="I235" i="7" s="1"/>
  <c r="I234" i="7" s="1"/>
  <c r="L232" i="7"/>
  <c r="L231" i="7" s="1"/>
  <c r="L230" i="7" s="1"/>
  <c r="K232" i="7"/>
  <c r="K231" i="7" s="1"/>
  <c r="K230" i="7" s="1"/>
  <c r="J232" i="7"/>
  <c r="J231" i="7" s="1"/>
  <c r="J230" i="7" s="1"/>
  <c r="I232" i="7"/>
  <c r="I231" i="7" s="1"/>
  <c r="I230" i="7" s="1"/>
  <c r="P223" i="7"/>
  <c r="O223" i="7"/>
  <c r="N223" i="7"/>
  <c r="M223" i="7"/>
  <c r="L223" i="7"/>
  <c r="K223" i="7"/>
  <c r="J223" i="7"/>
  <c r="I223" i="7"/>
  <c r="L222" i="7"/>
  <c r="K222" i="7"/>
  <c r="J222" i="7"/>
  <c r="I222" i="7"/>
  <c r="L220" i="7"/>
  <c r="L219" i="7" s="1"/>
  <c r="L218" i="7" s="1"/>
  <c r="K220" i="7"/>
  <c r="K219" i="7" s="1"/>
  <c r="K218" i="7" s="1"/>
  <c r="J220" i="7"/>
  <c r="I220" i="7"/>
  <c r="I219" i="7" s="1"/>
  <c r="I218" i="7" s="1"/>
  <c r="J219" i="7"/>
  <c r="J218" i="7"/>
  <c r="L213" i="7"/>
  <c r="L212" i="7" s="1"/>
  <c r="L211" i="7" s="1"/>
  <c r="K213" i="7"/>
  <c r="K212" i="7" s="1"/>
  <c r="K211" i="7" s="1"/>
  <c r="J213" i="7"/>
  <c r="J212" i="7" s="1"/>
  <c r="J211" i="7" s="1"/>
  <c r="I213" i="7"/>
  <c r="I212" i="7" s="1"/>
  <c r="I211" i="7" s="1"/>
  <c r="L209" i="7"/>
  <c r="L208" i="7" s="1"/>
  <c r="K209" i="7"/>
  <c r="K208" i="7" s="1"/>
  <c r="J209" i="7"/>
  <c r="J208" i="7" s="1"/>
  <c r="I209" i="7"/>
  <c r="I208" i="7" s="1"/>
  <c r="L204" i="7"/>
  <c r="L203" i="7" s="1"/>
  <c r="K204" i="7"/>
  <c r="J204" i="7"/>
  <c r="J203" i="7" s="1"/>
  <c r="I204" i="7"/>
  <c r="I203" i="7" s="1"/>
  <c r="K203" i="7"/>
  <c r="L198" i="7"/>
  <c r="K198" i="7"/>
  <c r="K197" i="7" s="1"/>
  <c r="J198" i="7"/>
  <c r="I198" i="7"/>
  <c r="L197" i="7"/>
  <c r="J197" i="7"/>
  <c r="I197" i="7"/>
  <c r="L193" i="7"/>
  <c r="L192" i="7" s="1"/>
  <c r="K193" i="7"/>
  <c r="K192" i="7" s="1"/>
  <c r="J193" i="7"/>
  <c r="J192" i="7" s="1"/>
  <c r="I193" i="7"/>
  <c r="I192" i="7" s="1"/>
  <c r="L190" i="7"/>
  <c r="K190" i="7"/>
  <c r="J190" i="7"/>
  <c r="J189" i="7" s="1"/>
  <c r="I190" i="7"/>
  <c r="I189" i="7" s="1"/>
  <c r="L189" i="7"/>
  <c r="K189" i="7"/>
  <c r="K188" i="7" s="1"/>
  <c r="L182" i="7"/>
  <c r="K182" i="7"/>
  <c r="K181" i="7" s="1"/>
  <c r="J182" i="7"/>
  <c r="I182" i="7"/>
  <c r="L181" i="7"/>
  <c r="J181" i="7"/>
  <c r="I181" i="7"/>
  <c r="L177" i="7"/>
  <c r="L176" i="7" s="1"/>
  <c r="L175" i="7" s="1"/>
  <c r="K177" i="7"/>
  <c r="K176" i="7" s="1"/>
  <c r="J177" i="7"/>
  <c r="J176" i="7" s="1"/>
  <c r="J175" i="7" s="1"/>
  <c r="I177" i="7"/>
  <c r="I176" i="7" s="1"/>
  <c r="I175" i="7" s="1"/>
  <c r="L173" i="7"/>
  <c r="L172" i="7" s="1"/>
  <c r="L171" i="7" s="1"/>
  <c r="L170" i="7" s="1"/>
  <c r="K173" i="7"/>
  <c r="K172" i="7" s="1"/>
  <c r="K171" i="7" s="1"/>
  <c r="J173" i="7"/>
  <c r="J172" i="7" s="1"/>
  <c r="J171" i="7" s="1"/>
  <c r="J170" i="7" s="1"/>
  <c r="I173" i="7"/>
  <c r="I172" i="7" s="1"/>
  <c r="I171" i="7" s="1"/>
  <c r="I170" i="7" s="1"/>
  <c r="L168" i="7"/>
  <c r="K168" i="7"/>
  <c r="J168" i="7"/>
  <c r="I168" i="7"/>
  <c r="L167" i="7"/>
  <c r="K167" i="7"/>
  <c r="J167" i="7"/>
  <c r="I167" i="7"/>
  <c r="L163" i="7"/>
  <c r="L162" i="7" s="1"/>
  <c r="L161" i="7" s="1"/>
  <c r="L160" i="7" s="1"/>
  <c r="K163" i="7"/>
  <c r="K162" i="7" s="1"/>
  <c r="K161" i="7" s="1"/>
  <c r="K160" i="7" s="1"/>
  <c r="J163" i="7"/>
  <c r="J162" i="7" s="1"/>
  <c r="J161" i="7" s="1"/>
  <c r="J160" i="7" s="1"/>
  <c r="I163" i="7"/>
  <c r="I162" i="7" s="1"/>
  <c r="I161" i="7" s="1"/>
  <c r="I160" i="7" s="1"/>
  <c r="L157" i="7"/>
  <c r="L156" i="7" s="1"/>
  <c r="L155" i="7" s="1"/>
  <c r="K157" i="7"/>
  <c r="K156" i="7" s="1"/>
  <c r="K155" i="7" s="1"/>
  <c r="J157" i="7"/>
  <c r="I157" i="7"/>
  <c r="J156" i="7"/>
  <c r="J155" i="7" s="1"/>
  <c r="I156" i="7"/>
  <c r="I155" i="7" s="1"/>
  <c r="L153" i="7"/>
  <c r="L152" i="7" s="1"/>
  <c r="K153" i="7"/>
  <c r="K152" i="7" s="1"/>
  <c r="J153" i="7"/>
  <c r="I153" i="7"/>
  <c r="J152" i="7"/>
  <c r="I152" i="7"/>
  <c r="L149" i="7"/>
  <c r="K149" i="7"/>
  <c r="K148" i="7" s="1"/>
  <c r="K147" i="7" s="1"/>
  <c r="J149" i="7"/>
  <c r="I149" i="7"/>
  <c r="I148" i="7" s="1"/>
  <c r="I147" i="7" s="1"/>
  <c r="L148" i="7"/>
  <c r="L147" i="7" s="1"/>
  <c r="J148" i="7"/>
  <c r="J147" i="7"/>
  <c r="L144" i="7"/>
  <c r="L143" i="7" s="1"/>
  <c r="L142" i="7" s="1"/>
  <c r="L141" i="7" s="1"/>
  <c r="K144" i="7"/>
  <c r="K143" i="7" s="1"/>
  <c r="K142" i="7" s="1"/>
  <c r="J144" i="7"/>
  <c r="J143" i="7" s="1"/>
  <c r="J142" i="7" s="1"/>
  <c r="J141" i="7" s="1"/>
  <c r="I144" i="7"/>
  <c r="I143" i="7" s="1"/>
  <c r="I142" i="7" s="1"/>
  <c r="I141" i="7" s="1"/>
  <c r="L139" i="7"/>
  <c r="K139" i="7"/>
  <c r="K138" i="7" s="1"/>
  <c r="K137" i="7" s="1"/>
  <c r="J139" i="7"/>
  <c r="I139" i="7"/>
  <c r="L138" i="7"/>
  <c r="J138" i="7"/>
  <c r="J137" i="7" s="1"/>
  <c r="I138" i="7"/>
  <c r="I137" i="7" s="1"/>
  <c r="L137" i="7"/>
  <c r="L135" i="7"/>
  <c r="L134" i="7" s="1"/>
  <c r="L133" i="7" s="1"/>
  <c r="K135" i="7"/>
  <c r="K134" i="7" s="1"/>
  <c r="K133" i="7" s="1"/>
  <c r="J135" i="7"/>
  <c r="I135" i="7"/>
  <c r="J134" i="7"/>
  <c r="J133" i="7" s="1"/>
  <c r="I134" i="7"/>
  <c r="I133" i="7" s="1"/>
  <c r="L131" i="7"/>
  <c r="L130" i="7" s="1"/>
  <c r="L129" i="7" s="1"/>
  <c r="K131" i="7"/>
  <c r="K130" i="7" s="1"/>
  <c r="K129" i="7" s="1"/>
  <c r="J131" i="7"/>
  <c r="I131" i="7"/>
  <c r="J130" i="7"/>
  <c r="J129" i="7" s="1"/>
  <c r="I130" i="7"/>
  <c r="I129" i="7" s="1"/>
  <c r="L127" i="7"/>
  <c r="L126" i="7" s="1"/>
  <c r="L125" i="7" s="1"/>
  <c r="K127" i="7"/>
  <c r="K126" i="7" s="1"/>
  <c r="K125" i="7" s="1"/>
  <c r="J127" i="7"/>
  <c r="I127" i="7"/>
  <c r="J126" i="7"/>
  <c r="J125" i="7" s="1"/>
  <c r="I126" i="7"/>
  <c r="I125" i="7" s="1"/>
  <c r="L123" i="7"/>
  <c r="L122" i="7" s="1"/>
  <c r="L121" i="7" s="1"/>
  <c r="K123" i="7"/>
  <c r="K122" i="7" s="1"/>
  <c r="K121" i="7" s="1"/>
  <c r="J123" i="7"/>
  <c r="I123" i="7"/>
  <c r="J122" i="7"/>
  <c r="J121" i="7" s="1"/>
  <c r="I122" i="7"/>
  <c r="I121" i="7" s="1"/>
  <c r="L118" i="7"/>
  <c r="L117" i="7" s="1"/>
  <c r="L116" i="7" s="1"/>
  <c r="K118" i="7"/>
  <c r="K117" i="7" s="1"/>
  <c r="K116" i="7" s="1"/>
  <c r="K115" i="7" s="1"/>
  <c r="J118" i="7"/>
  <c r="I118" i="7"/>
  <c r="J117" i="7"/>
  <c r="J116" i="7" s="1"/>
  <c r="J115" i="7" s="1"/>
  <c r="I117" i="7"/>
  <c r="I116" i="7" s="1"/>
  <c r="L112" i="7"/>
  <c r="L111" i="7" s="1"/>
  <c r="K112" i="7"/>
  <c r="J112" i="7"/>
  <c r="J111" i="7" s="1"/>
  <c r="I112" i="7"/>
  <c r="I111" i="7" s="1"/>
  <c r="K111" i="7"/>
  <c r="L108" i="7"/>
  <c r="L107" i="7" s="1"/>
  <c r="K108" i="7"/>
  <c r="K107" i="7" s="1"/>
  <c r="K106" i="7" s="1"/>
  <c r="J108" i="7"/>
  <c r="I108" i="7"/>
  <c r="J107" i="7"/>
  <c r="J106" i="7" s="1"/>
  <c r="I107" i="7"/>
  <c r="I106" i="7" s="1"/>
  <c r="L103" i="7"/>
  <c r="L102" i="7" s="1"/>
  <c r="L101" i="7" s="1"/>
  <c r="K103" i="7"/>
  <c r="K102" i="7" s="1"/>
  <c r="K101" i="7" s="1"/>
  <c r="J103" i="7"/>
  <c r="I103" i="7"/>
  <c r="J102" i="7"/>
  <c r="J101" i="7" s="1"/>
  <c r="I102" i="7"/>
  <c r="I101" i="7" s="1"/>
  <c r="L98" i="7"/>
  <c r="L97" i="7" s="1"/>
  <c r="L96" i="7" s="1"/>
  <c r="K98" i="7"/>
  <c r="K97" i="7" s="1"/>
  <c r="K96" i="7" s="1"/>
  <c r="J98" i="7"/>
  <c r="I98" i="7"/>
  <c r="J97" i="7"/>
  <c r="J96" i="7" s="1"/>
  <c r="J95" i="7" s="1"/>
  <c r="I97" i="7"/>
  <c r="I96" i="7" s="1"/>
  <c r="I95" i="7" s="1"/>
  <c r="L91" i="7"/>
  <c r="L90" i="7" s="1"/>
  <c r="L89" i="7" s="1"/>
  <c r="L88" i="7" s="1"/>
  <c r="K91" i="7"/>
  <c r="J91" i="7"/>
  <c r="J90" i="7" s="1"/>
  <c r="J89" i="7" s="1"/>
  <c r="J88" i="7" s="1"/>
  <c r="I91" i="7"/>
  <c r="I90" i="7" s="1"/>
  <c r="I89" i="7" s="1"/>
  <c r="I88" i="7" s="1"/>
  <c r="K90" i="7"/>
  <c r="K89" i="7" s="1"/>
  <c r="K88" i="7" s="1"/>
  <c r="L86" i="7"/>
  <c r="K86" i="7"/>
  <c r="K85" i="7" s="1"/>
  <c r="K84" i="7" s="1"/>
  <c r="J86" i="7"/>
  <c r="I86" i="7"/>
  <c r="I85" i="7" s="1"/>
  <c r="I84" i="7" s="1"/>
  <c r="L85" i="7"/>
  <c r="L84" i="7" s="1"/>
  <c r="J85" i="7"/>
  <c r="J84" i="7"/>
  <c r="L80" i="7"/>
  <c r="K80" i="7"/>
  <c r="K79" i="7" s="1"/>
  <c r="J80" i="7"/>
  <c r="I80" i="7"/>
  <c r="I79" i="7" s="1"/>
  <c r="L79" i="7"/>
  <c r="J79" i="7"/>
  <c r="L75" i="7"/>
  <c r="L74" i="7" s="1"/>
  <c r="K75" i="7"/>
  <c r="J75" i="7"/>
  <c r="J74" i="7" s="1"/>
  <c r="I75" i="7"/>
  <c r="I74" i="7" s="1"/>
  <c r="K74" i="7"/>
  <c r="L70" i="7"/>
  <c r="L69" i="7" s="1"/>
  <c r="L68" i="7" s="1"/>
  <c r="L67" i="7" s="1"/>
  <c r="K70" i="7"/>
  <c r="K69" i="7" s="1"/>
  <c r="J70" i="7"/>
  <c r="I70" i="7"/>
  <c r="J69" i="7"/>
  <c r="J68" i="7" s="1"/>
  <c r="J67" i="7" s="1"/>
  <c r="I69" i="7"/>
  <c r="L50" i="7"/>
  <c r="L49" i="7" s="1"/>
  <c r="L48" i="7" s="1"/>
  <c r="L47" i="7" s="1"/>
  <c r="K50" i="7"/>
  <c r="J50" i="7"/>
  <c r="J49" i="7" s="1"/>
  <c r="J48" i="7" s="1"/>
  <c r="J47" i="7" s="1"/>
  <c r="I50" i="7"/>
  <c r="I49" i="7" s="1"/>
  <c r="I48" i="7" s="1"/>
  <c r="I47" i="7" s="1"/>
  <c r="K49" i="7"/>
  <c r="K48" i="7" s="1"/>
  <c r="K47" i="7" s="1"/>
  <c r="L45" i="7"/>
  <c r="K45" i="7"/>
  <c r="K44" i="7" s="1"/>
  <c r="K43" i="7" s="1"/>
  <c r="J45" i="7"/>
  <c r="I45" i="7"/>
  <c r="I44" i="7" s="1"/>
  <c r="I43" i="7" s="1"/>
  <c r="L44" i="7"/>
  <c r="L43" i="7" s="1"/>
  <c r="J44" i="7"/>
  <c r="J43" i="7"/>
  <c r="L41" i="7"/>
  <c r="K41" i="7"/>
  <c r="J41" i="7"/>
  <c r="I41" i="7"/>
  <c r="L39" i="7"/>
  <c r="K39" i="7"/>
  <c r="K38" i="7" s="1"/>
  <c r="K37" i="7" s="1"/>
  <c r="J39" i="7"/>
  <c r="I39" i="7"/>
  <c r="L38" i="7"/>
  <c r="L37" i="7" s="1"/>
  <c r="L36" i="7" s="1"/>
  <c r="J38" i="7"/>
  <c r="J37" i="7" s="1"/>
  <c r="J36" i="7" s="1"/>
  <c r="I38" i="7"/>
  <c r="I37" i="7" s="1"/>
  <c r="L367" i="5"/>
  <c r="L366" i="5" s="1"/>
  <c r="K367" i="5"/>
  <c r="J367" i="5"/>
  <c r="I367" i="5"/>
  <c r="I366" i="5" s="1"/>
  <c r="K366" i="5"/>
  <c r="J366" i="5"/>
  <c r="L364" i="5"/>
  <c r="K364" i="5"/>
  <c r="K363" i="5" s="1"/>
  <c r="J364" i="5"/>
  <c r="J363" i="5" s="1"/>
  <c r="I364" i="5"/>
  <c r="L363" i="5"/>
  <c r="I363" i="5"/>
  <c r="L361" i="5"/>
  <c r="L360" i="5" s="1"/>
  <c r="K361" i="5"/>
  <c r="K360" i="5" s="1"/>
  <c r="J361" i="5"/>
  <c r="J360" i="5" s="1"/>
  <c r="I361" i="5"/>
  <c r="I360" i="5"/>
  <c r="L357" i="5"/>
  <c r="L356" i="5" s="1"/>
  <c r="K357" i="5"/>
  <c r="J357" i="5"/>
  <c r="I357" i="5"/>
  <c r="I356" i="5" s="1"/>
  <c r="K356" i="5"/>
  <c r="J356" i="5"/>
  <c r="L353" i="5"/>
  <c r="K353" i="5"/>
  <c r="K352" i="5" s="1"/>
  <c r="J353" i="5"/>
  <c r="J352" i="5" s="1"/>
  <c r="I353" i="5"/>
  <c r="L352" i="5"/>
  <c r="I352" i="5"/>
  <c r="L349" i="5"/>
  <c r="L348" i="5" s="1"/>
  <c r="K349" i="5"/>
  <c r="K348" i="5" s="1"/>
  <c r="J349" i="5"/>
  <c r="J348" i="5" s="1"/>
  <c r="I349" i="5"/>
  <c r="I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L339" i="5" s="1"/>
  <c r="L338" i="5" s="1"/>
  <c r="K340" i="5"/>
  <c r="J340" i="5"/>
  <c r="I340" i="5"/>
  <c r="I339" i="5" s="1"/>
  <c r="K339" i="5"/>
  <c r="J339" i="5"/>
  <c r="L335" i="5"/>
  <c r="L334" i="5" s="1"/>
  <c r="K335" i="5"/>
  <c r="J335" i="5"/>
  <c r="I335" i="5"/>
  <c r="I334" i="5" s="1"/>
  <c r="K334" i="5"/>
  <c r="J334" i="5"/>
  <c r="L332" i="5"/>
  <c r="K332" i="5"/>
  <c r="K331" i="5" s="1"/>
  <c r="J332" i="5"/>
  <c r="J331" i="5" s="1"/>
  <c r="I332" i="5"/>
  <c r="L331" i="5"/>
  <c r="I331" i="5"/>
  <c r="L329" i="5"/>
  <c r="L328" i="5" s="1"/>
  <c r="K329" i="5"/>
  <c r="K328" i="5" s="1"/>
  <c r="J329" i="5"/>
  <c r="J328" i="5" s="1"/>
  <c r="I329" i="5"/>
  <c r="I328" i="5"/>
  <c r="L325" i="5"/>
  <c r="L324" i="5" s="1"/>
  <c r="K325" i="5"/>
  <c r="J325" i="5"/>
  <c r="I325" i="5"/>
  <c r="I324" i="5" s="1"/>
  <c r="K324" i="5"/>
  <c r="J324" i="5"/>
  <c r="L321" i="5"/>
  <c r="K321" i="5"/>
  <c r="K320" i="5" s="1"/>
  <c r="J321" i="5"/>
  <c r="J320" i="5" s="1"/>
  <c r="I321" i="5"/>
  <c r="L320" i="5"/>
  <c r="I320" i="5"/>
  <c r="L317" i="5"/>
  <c r="L316" i="5" s="1"/>
  <c r="K317" i="5"/>
  <c r="K316" i="5" s="1"/>
  <c r="J317" i="5"/>
  <c r="J316" i="5" s="1"/>
  <c r="I317" i="5"/>
  <c r="I316" i="5"/>
  <c r="L313" i="5"/>
  <c r="K313" i="5"/>
  <c r="J313" i="5"/>
  <c r="I313" i="5"/>
  <c r="L310" i="5"/>
  <c r="K310" i="5"/>
  <c r="J310" i="5"/>
  <c r="I310" i="5"/>
  <c r="L308" i="5"/>
  <c r="K308" i="5"/>
  <c r="K307" i="5" s="1"/>
  <c r="J308" i="5"/>
  <c r="J307" i="5" s="1"/>
  <c r="J306" i="5" s="1"/>
  <c r="I308" i="5"/>
  <c r="L307" i="5"/>
  <c r="I307" i="5"/>
  <c r="L302" i="5"/>
  <c r="L301" i="5" s="1"/>
  <c r="K302" i="5"/>
  <c r="J302" i="5"/>
  <c r="I302" i="5"/>
  <c r="I301" i="5" s="1"/>
  <c r="K301" i="5"/>
  <c r="J301" i="5"/>
  <c r="L299" i="5"/>
  <c r="K299" i="5"/>
  <c r="K298" i="5" s="1"/>
  <c r="J299" i="5"/>
  <c r="J298" i="5" s="1"/>
  <c r="I299" i="5"/>
  <c r="L298" i="5"/>
  <c r="I298" i="5"/>
  <c r="L296" i="5"/>
  <c r="L295" i="5" s="1"/>
  <c r="K296" i="5"/>
  <c r="K295" i="5" s="1"/>
  <c r="J296" i="5"/>
  <c r="J295" i="5" s="1"/>
  <c r="I296" i="5"/>
  <c r="I295" i="5"/>
  <c r="L292" i="5"/>
  <c r="L291" i="5" s="1"/>
  <c r="K292" i="5"/>
  <c r="J292" i="5"/>
  <c r="I292" i="5"/>
  <c r="I291" i="5" s="1"/>
  <c r="K291" i="5"/>
  <c r="J291" i="5"/>
  <c r="L288" i="5"/>
  <c r="K288" i="5"/>
  <c r="K287" i="5" s="1"/>
  <c r="J288" i="5"/>
  <c r="J287" i="5" s="1"/>
  <c r="I288" i="5"/>
  <c r="L287" i="5"/>
  <c r="I287" i="5"/>
  <c r="L284" i="5"/>
  <c r="L283" i="5" s="1"/>
  <c r="K284" i="5"/>
  <c r="K283" i="5" s="1"/>
  <c r="J284" i="5"/>
  <c r="J283" i="5" s="1"/>
  <c r="I284" i="5"/>
  <c r="I283" i="5"/>
  <c r="L280" i="5"/>
  <c r="K280" i="5"/>
  <c r="J280" i="5"/>
  <c r="I280" i="5"/>
  <c r="L277" i="5"/>
  <c r="K277" i="5"/>
  <c r="J277" i="5"/>
  <c r="I277" i="5"/>
  <c r="L275" i="5"/>
  <c r="K275" i="5"/>
  <c r="K274" i="5" s="1"/>
  <c r="J275" i="5"/>
  <c r="J274" i="5" s="1"/>
  <c r="J273" i="5" s="1"/>
  <c r="I275" i="5"/>
  <c r="L274" i="5"/>
  <c r="I274" i="5"/>
  <c r="L270" i="5"/>
  <c r="K270" i="5"/>
  <c r="K269" i="5" s="1"/>
  <c r="J270" i="5"/>
  <c r="J269" i="5" s="1"/>
  <c r="I270" i="5"/>
  <c r="L269" i="5"/>
  <c r="I269" i="5"/>
  <c r="L267" i="5"/>
  <c r="L266" i="5" s="1"/>
  <c r="K267" i="5"/>
  <c r="K266" i="5" s="1"/>
  <c r="J267" i="5"/>
  <c r="J266" i="5" s="1"/>
  <c r="I267" i="5"/>
  <c r="I266" i="5"/>
  <c r="L264" i="5"/>
  <c r="L263" i="5" s="1"/>
  <c r="K264" i="5"/>
  <c r="J264" i="5"/>
  <c r="I264" i="5"/>
  <c r="I263" i="5" s="1"/>
  <c r="K263" i="5"/>
  <c r="J263" i="5"/>
  <c r="L260" i="5"/>
  <c r="K260" i="5"/>
  <c r="K259" i="5" s="1"/>
  <c r="J260" i="5"/>
  <c r="J259" i="5" s="1"/>
  <c r="I260" i="5"/>
  <c r="L259" i="5"/>
  <c r="I259" i="5"/>
  <c r="L256" i="5"/>
  <c r="L255" i="5" s="1"/>
  <c r="K256" i="5"/>
  <c r="K255" i="5" s="1"/>
  <c r="J256" i="5"/>
  <c r="J255" i="5" s="1"/>
  <c r="I256" i="5"/>
  <c r="I255" i="5"/>
  <c r="L252" i="5"/>
  <c r="L251" i="5" s="1"/>
  <c r="K252" i="5"/>
  <c r="J252" i="5"/>
  <c r="I252" i="5"/>
  <c r="I251" i="5" s="1"/>
  <c r="K251" i="5"/>
  <c r="J251" i="5"/>
  <c r="L248" i="5"/>
  <c r="K248" i="5"/>
  <c r="J248" i="5"/>
  <c r="I248" i="5"/>
  <c r="L245" i="5"/>
  <c r="K245" i="5"/>
  <c r="J245" i="5"/>
  <c r="I245" i="5"/>
  <c r="L243" i="5"/>
  <c r="L242" i="5" s="1"/>
  <c r="L241" i="5" s="1"/>
  <c r="K243" i="5"/>
  <c r="K242" i="5" s="1"/>
  <c r="J243" i="5"/>
  <c r="J242" i="5" s="1"/>
  <c r="J241" i="5" s="1"/>
  <c r="J240" i="5" s="1"/>
  <c r="I243" i="5"/>
  <c r="I242" i="5"/>
  <c r="L236" i="5"/>
  <c r="K236" i="5"/>
  <c r="K235" i="5" s="1"/>
  <c r="K234" i="5" s="1"/>
  <c r="J236" i="5"/>
  <c r="J235" i="5" s="1"/>
  <c r="J234" i="5" s="1"/>
  <c r="I236" i="5"/>
  <c r="L235" i="5"/>
  <c r="L234" i="5" s="1"/>
  <c r="I235" i="5"/>
  <c r="I234" i="5" s="1"/>
  <c r="L232" i="5"/>
  <c r="K232" i="5"/>
  <c r="K231" i="5" s="1"/>
  <c r="K230" i="5" s="1"/>
  <c r="J232" i="5"/>
  <c r="J231" i="5" s="1"/>
  <c r="J230" i="5" s="1"/>
  <c r="I232" i="5"/>
  <c r="L231" i="5"/>
  <c r="L230" i="5" s="1"/>
  <c r="I231" i="5"/>
  <c r="I230" i="5" s="1"/>
  <c r="P223" i="5"/>
  <c r="O223" i="5"/>
  <c r="N223" i="5"/>
  <c r="M223" i="5"/>
  <c r="L223" i="5"/>
  <c r="L222" i="5" s="1"/>
  <c r="K223" i="5"/>
  <c r="J223" i="5"/>
  <c r="I223" i="5"/>
  <c r="I222" i="5" s="1"/>
  <c r="K222" i="5"/>
  <c r="J222" i="5"/>
  <c r="L220" i="5"/>
  <c r="K220" i="5"/>
  <c r="K219" i="5" s="1"/>
  <c r="K218" i="5" s="1"/>
  <c r="J220" i="5"/>
  <c r="J219" i="5" s="1"/>
  <c r="J218" i="5" s="1"/>
  <c r="I220" i="5"/>
  <c r="L219" i="5"/>
  <c r="I219" i="5"/>
  <c r="L213" i="5"/>
  <c r="K213" i="5"/>
  <c r="K212" i="5" s="1"/>
  <c r="K211" i="5" s="1"/>
  <c r="J213" i="5"/>
  <c r="J212" i="5" s="1"/>
  <c r="J211" i="5" s="1"/>
  <c r="I213" i="5"/>
  <c r="L212" i="5"/>
  <c r="L211" i="5" s="1"/>
  <c r="I212" i="5"/>
  <c r="I211" i="5" s="1"/>
  <c r="L209" i="5"/>
  <c r="K209" i="5"/>
  <c r="K208" i="5" s="1"/>
  <c r="J209" i="5"/>
  <c r="J208" i="5" s="1"/>
  <c r="I209" i="5"/>
  <c r="L208" i="5"/>
  <c r="I208" i="5"/>
  <c r="L204" i="5"/>
  <c r="L203" i="5" s="1"/>
  <c r="K204" i="5"/>
  <c r="K203" i="5" s="1"/>
  <c r="J204" i="5"/>
  <c r="J203" i="5" s="1"/>
  <c r="I204" i="5"/>
  <c r="I203" i="5" s="1"/>
  <c r="L198" i="5"/>
  <c r="L197" i="5" s="1"/>
  <c r="K198" i="5"/>
  <c r="J198" i="5"/>
  <c r="I198" i="5"/>
  <c r="I197" i="5" s="1"/>
  <c r="K197" i="5"/>
  <c r="J197" i="5"/>
  <c r="L193" i="5"/>
  <c r="K193" i="5"/>
  <c r="K192" i="5" s="1"/>
  <c r="J193" i="5"/>
  <c r="J192" i="5" s="1"/>
  <c r="I193" i="5"/>
  <c r="L192" i="5"/>
  <c r="I192" i="5"/>
  <c r="L190" i="5"/>
  <c r="L189" i="5" s="1"/>
  <c r="L188" i="5" s="1"/>
  <c r="K190" i="5"/>
  <c r="K189" i="5" s="1"/>
  <c r="J190" i="5"/>
  <c r="J189" i="5" s="1"/>
  <c r="I190" i="5"/>
  <c r="I189" i="5"/>
  <c r="L182" i="5"/>
  <c r="L181" i="5" s="1"/>
  <c r="K182" i="5"/>
  <c r="J182" i="5"/>
  <c r="I182" i="5"/>
  <c r="I181" i="5" s="1"/>
  <c r="K181" i="5"/>
  <c r="J181" i="5"/>
  <c r="L177" i="5"/>
  <c r="K177" i="5"/>
  <c r="K176" i="5" s="1"/>
  <c r="K175" i="5" s="1"/>
  <c r="J177" i="5"/>
  <c r="J176" i="5" s="1"/>
  <c r="J175" i="5" s="1"/>
  <c r="I177" i="5"/>
  <c r="L176" i="5"/>
  <c r="I176" i="5"/>
  <c r="I175" i="5" s="1"/>
  <c r="L173" i="5"/>
  <c r="K173" i="5"/>
  <c r="K172" i="5" s="1"/>
  <c r="K171" i="5" s="1"/>
  <c r="J173" i="5"/>
  <c r="J172" i="5" s="1"/>
  <c r="J171" i="5" s="1"/>
  <c r="I173" i="5"/>
  <c r="L172" i="5"/>
  <c r="L171" i="5" s="1"/>
  <c r="I172" i="5"/>
  <c r="I171" i="5" s="1"/>
  <c r="I170" i="5" s="1"/>
  <c r="L168" i="5"/>
  <c r="L167" i="5" s="1"/>
  <c r="K168" i="5"/>
  <c r="J168" i="5"/>
  <c r="I168" i="5"/>
  <c r="I167" i="5" s="1"/>
  <c r="K167" i="5"/>
  <c r="J167" i="5"/>
  <c r="L163" i="5"/>
  <c r="K163" i="5"/>
  <c r="K162" i="5" s="1"/>
  <c r="K161" i="5" s="1"/>
  <c r="K160" i="5" s="1"/>
  <c r="J163" i="5"/>
  <c r="J162" i="5" s="1"/>
  <c r="J161" i="5" s="1"/>
  <c r="J160" i="5" s="1"/>
  <c r="I163" i="5"/>
  <c r="L162" i="5"/>
  <c r="I162" i="5"/>
  <c r="I161" i="5" s="1"/>
  <c r="I160" i="5" s="1"/>
  <c r="L157" i="5"/>
  <c r="L156" i="5" s="1"/>
  <c r="L155" i="5" s="1"/>
  <c r="K157" i="5"/>
  <c r="J157" i="5"/>
  <c r="I157" i="5"/>
  <c r="I156" i="5" s="1"/>
  <c r="I155" i="5" s="1"/>
  <c r="K156" i="5"/>
  <c r="K155" i="5" s="1"/>
  <c r="J156" i="5"/>
  <c r="J155" i="5" s="1"/>
  <c r="L153" i="5"/>
  <c r="L152" i="5" s="1"/>
  <c r="K153" i="5"/>
  <c r="J153" i="5"/>
  <c r="I153" i="5"/>
  <c r="I152" i="5" s="1"/>
  <c r="K152" i="5"/>
  <c r="J152" i="5"/>
  <c r="L149" i="5"/>
  <c r="K149" i="5"/>
  <c r="K148" i="5" s="1"/>
  <c r="K147" i="5" s="1"/>
  <c r="J149" i="5"/>
  <c r="J148" i="5" s="1"/>
  <c r="J147" i="5" s="1"/>
  <c r="I149" i="5"/>
  <c r="L148" i="5"/>
  <c r="L147" i="5" s="1"/>
  <c r="I148" i="5"/>
  <c r="I147" i="5" s="1"/>
  <c r="L144" i="5"/>
  <c r="K144" i="5"/>
  <c r="K143" i="5" s="1"/>
  <c r="K142" i="5" s="1"/>
  <c r="J144" i="5"/>
  <c r="J143" i="5" s="1"/>
  <c r="J142" i="5" s="1"/>
  <c r="I144" i="5"/>
  <c r="L143" i="5"/>
  <c r="L142" i="5" s="1"/>
  <c r="I143" i="5"/>
  <c r="I142" i="5" s="1"/>
  <c r="I141" i="5" s="1"/>
  <c r="L139" i="5"/>
  <c r="L138" i="5" s="1"/>
  <c r="L137" i="5" s="1"/>
  <c r="K139" i="5"/>
  <c r="J139" i="5"/>
  <c r="I139" i="5"/>
  <c r="I138" i="5" s="1"/>
  <c r="I137" i="5" s="1"/>
  <c r="K138" i="5"/>
  <c r="K137" i="5" s="1"/>
  <c r="J138" i="5"/>
  <c r="J137" i="5" s="1"/>
  <c r="L135" i="5"/>
  <c r="L134" i="5" s="1"/>
  <c r="L133" i="5" s="1"/>
  <c r="K135" i="5"/>
  <c r="J135" i="5"/>
  <c r="I135" i="5"/>
  <c r="I134" i="5" s="1"/>
  <c r="I133" i="5" s="1"/>
  <c r="K134" i="5"/>
  <c r="K133" i="5" s="1"/>
  <c r="J134" i="5"/>
  <c r="J133" i="5" s="1"/>
  <c r="L131" i="5"/>
  <c r="L130" i="5" s="1"/>
  <c r="L129" i="5" s="1"/>
  <c r="K131" i="5"/>
  <c r="J131" i="5"/>
  <c r="I131" i="5"/>
  <c r="I130" i="5" s="1"/>
  <c r="I129" i="5" s="1"/>
  <c r="K130" i="5"/>
  <c r="K129" i="5" s="1"/>
  <c r="J130" i="5"/>
  <c r="J129" i="5" s="1"/>
  <c r="L127" i="5"/>
  <c r="L126" i="5" s="1"/>
  <c r="L125" i="5" s="1"/>
  <c r="K127" i="5"/>
  <c r="J127" i="5"/>
  <c r="I127" i="5"/>
  <c r="I126" i="5" s="1"/>
  <c r="I125" i="5" s="1"/>
  <c r="K126" i="5"/>
  <c r="K125" i="5" s="1"/>
  <c r="J126" i="5"/>
  <c r="J125" i="5" s="1"/>
  <c r="L123" i="5"/>
  <c r="L122" i="5" s="1"/>
  <c r="L121" i="5" s="1"/>
  <c r="K123" i="5"/>
  <c r="J123" i="5"/>
  <c r="I123" i="5"/>
  <c r="I122" i="5" s="1"/>
  <c r="I121" i="5" s="1"/>
  <c r="K122" i="5"/>
  <c r="K121" i="5" s="1"/>
  <c r="J122" i="5"/>
  <c r="J121" i="5" s="1"/>
  <c r="L118" i="5"/>
  <c r="L117" i="5" s="1"/>
  <c r="L116" i="5" s="1"/>
  <c r="K118" i="5"/>
  <c r="J118" i="5"/>
  <c r="I118" i="5"/>
  <c r="I117" i="5" s="1"/>
  <c r="I116" i="5" s="1"/>
  <c r="K117" i="5"/>
  <c r="K116" i="5" s="1"/>
  <c r="K115" i="5" s="1"/>
  <c r="J117" i="5"/>
  <c r="J116" i="5" s="1"/>
  <c r="J115" i="5" s="1"/>
  <c r="L112" i="5"/>
  <c r="L111" i="5" s="1"/>
  <c r="K112" i="5"/>
  <c r="K111" i="5" s="1"/>
  <c r="J112" i="5"/>
  <c r="J111" i="5" s="1"/>
  <c r="I112" i="5"/>
  <c r="I111" i="5"/>
  <c r="L108" i="5"/>
  <c r="L107" i="5" s="1"/>
  <c r="K108" i="5"/>
  <c r="J108" i="5"/>
  <c r="I108" i="5"/>
  <c r="I107" i="5" s="1"/>
  <c r="I106" i="5" s="1"/>
  <c r="K107" i="5"/>
  <c r="J107" i="5"/>
  <c r="J106" i="5" s="1"/>
  <c r="L103" i="5"/>
  <c r="L102" i="5" s="1"/>
  <c r="L101" i="5" s="1"/>
  <c r="K103" i="5"/>
  <c r="J103" i="5"/>
  <c r="I103" i="5"/>
  <c r="I102" i="5" s="1"/>
  <c r="I101" i="5" s="1"/>
  <c r="K102" i="5"/>
  <c r="K101" i="5" s="1"/>
  <c r="J102" i="5"/>
  <c r="J101" i="5" s="1"/>
  <c r="L98" i="5"/>
  <c r="L97" i="5" s="1"/>
  <c r="L96" i="5" s="1"/>
  <c r="K98" i="5"/>
  <c r="J98" i="5"/>
  <c r="I98" i="5"/>
  <c r="I97" i="5" s="1"/>
  <c r="I96" i="5" s="1"/>
  <c r="K97" i="5"/>
  <c r="K96" i="5" s="1"/>
  <c r="J97" i="5"/>
  <c r="J96" i="5" s="1"/>
  <c r="J95" i="5" s="1"/>
  <c r="L91" i="5"/>
  <c r="L90" i="5" s="1"/>
  <c r="L89" i="5" s="1"/>
  <c r="L88" i="5" s="1"/>
  <c r="K91" i="5"/>
  <c r="K90" i="5" s="1"/>
  <c r="K89" i="5" s="1"/>
  <c r="K88" i="5" s="1"/>
  <c r="J91" i="5"/>
  <c r="J90" i="5" s="1"/>
  <c r="J89" i="5" s="1"/>
  <c r="J88" i="5" s="1"/>
  <c r="I91" i="5"/>
  <c r="I90" i="5" s="1"/>
  <c r="I89" i="5" s="1"/>
  <c r="I88" i="5" s="1"/>
  <c r="L86" i="5"/>
  <c r="K86" i="5"/>
  <c r="K85" i="5" s="1"/>
  <c r="K84" i="5" s="1"/>
  <c r="J86" i="5"/>
  <c r="J85" i="5" s="1"/>
  <c r="J84" i="5" s="1"/>
  <c r="I86" i="5"/>
  <c r="L85" i="5"/>
  <c r="L84" i="5" s="1"/>
  <c r="I85" i="5"/>
  <c r="I84" i="5" s="1"/>
  <c r="L80" i="5"/>
  <c r="K80" i="5"/>
  <c r="K79" i="5" s="1"/>
  <c r="J80" i="5"/>
  <c r="J79" i="5" s="1"/>
  <c r="I80" i="5"/>
  <c r="L79" i="5"/>
  <c r="I79" i="5"/>
  <c r="L75" i="5"/>
  <c r="L74" i="5" s="1"/>
  <c r="K75" i="5"/>
  <c r="K74" i="5" s="1"/>
  <c r="J75" i="5"/>
  <c r="J74" i="5" s="1"/>
  <c r="I75" i="5"/>
  <c r="I74" i="5" s="1"/>
  <c r="L70" i="5"/>
  <c r="L69" i="5" s="1"/>
  <c r="K70" i="5"/>
  <c r="J70" i="5"/>
  <c r="I70" i="5"/>
  <c r="I69" i="5" s="1"/>
  <c r="I68" i="5" s="1"/>
  <c r="I67" i="5" s="1"/>
  <c r="K69" i="5"/>
  <c r="K68" i="5" s="1"/>
  <c r="K67" i="5" s="1"/>
  <c r="J69" i="5"/>
  <c r="J68" i="5" s="1"/>
  <c r="J67" i="5" s="1"/>
  <c r="L50" i="5"/>
  <c r="L49" i="5" s="1"/>
  <c r="L48" i="5" s="1"/>
  <c r="L47" i="5" s="1"/>
  <c r="K50" i="5"/>
  <c r="K49" i="5" s="1"/>
  <c r="K48" i="5" s="1"/>
  <c r="K47" i="5" s="1"/>
  <c r="J50" i="5"/>
  <c r="J49" i="5" s="1"/>
  <c r="J48" i="5" s="1"/>
  <c r="J47" i="5" s="1"/>
  <c r="I50" i="5"/>
  <c r="I49" i="5" s="1"/>
  <c r="I48" i="5" s="1"/>
  <c r="I47" i="5" s="1"/>
  <c r="L45" i="5"/>
  <c r="K45" i="5"/>
  <c r="K44" i="5" s="1"/>
  <c r="K43" i="5" s="1"/>
  <c r="J45" i="5"/>
  <c r="J44" i="5" s="1"/>
  <c r="J43" i="5" s="1"/>
  <c r="I45" i="5"/>
  <c r="L44" i="5"/>
  <c r="L43" i="5" s="1"/>
  <c r="I44" i="5"/>
  <c r="I43" i="5"/>
  <c r="L41" i="5"/>
  <c r="K41" i="5"/>
  <c r="J41" i="5"/>
  <c r="I41" i="5"/>
  <c r="L39" i="5"/>
  <c r="L38" i="5" s="1"/>
  <c r="L37" i="5" s="1"/>
  <c r="L36" i="5" s="1"/>
  <c r="K39" i="5"/>
  <c r="J39" i="5"/>
  <c r="I39" i="5"/>
  <c r="K38" i="5"/>
  <c r="K37" i="5" s="1"/>
  <c r="K36" i="5" s="1"/>
  <c r="J38" i="5"/>
  <c r="J37" i="5" s="1"/>
  <c r="J36" i="5" s="1"/>
  <c r="I38" i="5"/>
  <c r="I37" i="5" s="1"/>
  <c r="I36" i="5" s="1"/>
  <c r="L367" i="6"/>
  <c r="L366" i="6" s="1"/>
  <c r="K367" i="6"/>
  <c r="J367" i="6"/>
  <c r="I367" i="6"/>
  <c r="I366" i="6" s="1"/>
  <c r="K366" i="6"/>
  <c r="J366" i="6"/>
  <c r="L364" i="6"/>
  <c r="L363" i="6" s="1"/>
  <c r="K364" i="6"/>
  <c r="K363" i="6" s="1"/>
  <c r="J364" i="6"/>
  <c r="J363" i="6" s="1"/>
  <c r="I364" i="6"/>
  <c r="I363" i="6" s="1"/>
  <c r="L361" i="6"/>
  <c r="K361" i="6"/>
  <c r="K360" i="6" s="1"/>
  <c r="J361" i="6"/>
  <c r="J360" i="6" s="1"/>
  <c r="I361" i="6"/>
  <c r="L360" i="6"/>
  <c r="I360" i="6"/>
  <c r="L357" i="6"/>
  <c r="K357" i="6"/>
  <c r="J357" i="6"/>
  <c r="I357" i="6"/>
  <c r="I356" i="6" s="1"/>
  <c r="L356" i="6"/>
  <c r="K356" i="6"/>
  <c r="J356" i="6"/>
  <c r="L353" i="6"/>
  <c r="L352" i="6" s="1"/>
  <c r="K353" i="6"/>
  <c r="K352" i="6" s="1"/>
  <c r="J353" i="6"/>
  <c r="J352" i="6" s="1"/>
  <c r="I353" i="6"/>
  <c r="I352" i="6" s="1"/>
  <c r="L349" i="6"/>
  <c r="L348" i="6" s="1"/>
  <c r="K349" i="6"/>
  <c r="K348" i="6" s="1"/>
  <c r="J349" i="6"/>
  <c r="J348" i="6" s="1"/>
  <c r="I349" i="6"/>
  <c r="I348" i="6" s="1"/>
  <c r="L345" i="6"/>
  <c r="K345" i="6"/>
  <c r="J345" i="6"/>
  <c r="I345" i="6"/>
  <c r="L342" i="6"/>
  <c r="K342" i="6"/>
  <c r="J342" i="6"/>
  <c r="I342" i="6"/>
  <c r="P340" i="6"/>
  <c r="O340" i="6"/>
  <c r="N340" i="6"/>
  <c r="M340" i="6"/>
  <c r="L340" i="6"/>
  <c r="K340" i="6"/>
  <c r="J340" i="6"/>
  <c r="I340" i="6"/>
  <c r="L339" i="6"/>
  <c r="L338" i="6" s="1"/>
  <c r="K339" i="6"/>
  <c r="J339" i="6"/>
  <c r="I339" i="6"/>
  <c r="L335" i="6"/>
  <c r="K335" i="6"/>
  <c r="J335" i="6"/>
  <c r="I335" i="6"/>
  <c r="L334" i="6"/>
  <c r="K334" i="6"/>
  <c r="J334" i="6"/>
  <c r="I334" i="6"/>
  <c r="L332" i="6"/>
  <c r="L331" i="6" s="1"/>
  <c r="K332" i="6"/>
  <c r="K331" i="6" s="1"/>
  <c r="J332" i="6"/>
  <c r="J331" i="6" s="1"/>
  <c r="I332" i="6"/>
  <c r="I331" i="6"/>
  <c r="L329" i="6"/>
  <c r="L328" i="6" s="1"/>
  <c r="K329" i="6"/>
  <c r="K328" i="6" s="1"/>
  <c r="J329" i="6"/>
  <c r="J328" i="6" s="1"/>
  <c r="I329" i="6"/>
  <c r="I328" i="6" s="1"/>
  <c r="L325" i="6"/>
  <c r="K325" i="6"/>
  <c r="J325" i="6"/>
  <c r="I325" i="6"/>
  <c r="L324" i="6"/>
  <c r="K324" i="6"/>
  <c r="J324" i="6"/>
  <c r="I324" i="6"/>
  <c r="L321" i="6"/>
  <c r="L320" i="6" s="1"/>
  <c r="K321" i="6"/>
  <c r="K320" i="6" s="1"/>
  <c r="J321" i="6"/>
  <c r="J320" i="6" s="1"/>
  <c r="I321" i="6"/>
  <c r="I320" i="6"/>
  <c r="L317" i="6"/>
  <c r="L316" i="6" s="1"/>
  <c r="K317" i="6"/>
  <c r="K316" i="6" s="1"/>
  <c r="J317" i="6"/>
  <c r="J316" i="6" s="1"/>
  <c r="I317" i="6"/>
  <c r="I316" i="6" s="1"/>
  <c r="L313" i="6"/>
  <c r="K313" i="6"/>
  <c r="J313" i="6"/>
  <c r="I313" i="6"/>
  <c r="L310" i="6"/>
  <c r="K310" i="6"/>
  <c r="J310" i="6"/>
  <c r="I310" i="6"/>
  <c r="L308" i="6"/>
  <c r="L307" i="6" s="1"/>
  <c r="L306" i="6" s="1"/>
  <c r="L305" i="6" s="1"/>
  <c r="K308" i="6"/>
  <c r="K307" i="6" s="1"/>
  <c r="K306" i="6" s="1"/>
  <c r="J308" i="6"/>
  <c r="J307" i="6" s="1"/>
  <c r="J306" i="6" s="1"/>
  <c r="I308" i="6"/>
  <c r="I307" i="6"/>
  <c r="L302" i="6"/>
  <c r="K302" i="6"/>
  <c r="J302" i="6"/>
  <c r="I302" i="6"/>
  <c r="I301" i="6" s="1"/>
  <c r="L301" i="6"/>
  <c r="K301" i="6"/>
  <c r="J301" i="6"/>
  <c r="L299" i="6"/>
  <c r="K299" i="6"/>
  <c r="K298" i="6" s="1"/>
  <c r="J299" i="6"/>
  <c r="J298" i="6" s="1"/>
  <c r="I299" i="6"/>
  <c r="L298" i="6"/>
  <c r="I298" i="6"/>
  <c r="L296" i="6"/>
  <c r="L295" i="6" s="1"/>
  <c r="K296" i="6"/>
  <c r="K295" i="6" s="1"/>
  <c r="J296" i="6"/>
  <c r="J295" i="6" s="1"/>
  <c r="I296" i="6"/>
  <c r="I295" i="6" s="1"/>
  <c r="L292" i="6"/>
  <c r="K292" i="6"/>
  <c r="J292" i="6"/>
  <c r="I292" i="6"/>
  <c r="I291" i="6" s="1"/>
  <c r="L291" i="6"/>
  <c r="K291" i="6"/>
  <c r="J291" i="6"/>
  <c r="L288" i="6"/>
  <c r="K288" i="6"/>
  <c r="K287" i="6" s="1"/>
  <c r="J288" i="6"/>
  <c r="J287" i="6" s="1"/>
  <c r="I288" i="6"/>
  <c r="L287" i="6"/>
  <c r="I287" i="6"/>
  <c r="L284" i="6"/>
  <c r="L283" i="6" s="1"/>
  <c r="L273" i="6" s="1"/>
  <c r="K284" i="6"/>
  <c r="K283" i="6" s="1"/>
  <c r="J284" i="6"/>
  <c r="J283" i="6" s="1"/>
  <c r="I284" i="6"/>
  <c r="I283" i="6" s="1"/>
  <c r="L280" i="6"/>
  <c r="K280" i="6"/>
  <c r="J280" i="6"/>
  <c r="I280" i="6"/>
  <c r="L277" i="6"/>
  <c r="K277" i="6"/>
  <c r="J277" i="6"/>
  <c r="I277" i="6"/>
  <c r="L275" i="6"/>
  <c r="K275" i="6"/>
  <c r="K274" i="6" s="1"/>
  <c r="J275" i="6"/>
  <c r="J274" i="6" s="1"/>
  <c r="J273" i="6" s="1"/>
  <c r="I275" i="6"/>
  <c r="L274" i="6"/>
  <c r="I274" i="6"/>
  <c r="L270" i="6"/>
  <c r="L269" i="6" s="1"/>
  <c r="K270" i="6"/>
  <c r="K269" i="6" s="1"/>
  <c r="J270" i="6"/>
  <c r="J269" i="6" s="1"/>
  <c r="I270" i="6"/>
  <c r="I269" i="6"/>
  <c r="L267" i="6"/>
  <c r="L266" i="6" s="1"/>
  <c r="K267" i="6"/>
  <c r="K266" i="6" s="1"/>
  <c r="J267" i="6"/>
  <c r="J266" i="6" s="1"/>
  <c r="I267" i="6"/>
  <c r="I266" i="6"/>
  <c r="L264" i="6"/>
  <c r="K264" i="6"/>
  <c r="J264" i="6"/>
  <c r="I264" i="6"/>
  <c r="I263" i="6" s="1"/>
  <c r="L263" i="6"/>
  <c r="K263" i="6"/>
  <c r="J263" i="6"/>
  <c r="L260" i="6"/>
  <c r="L259" i="6" s="1"/>
  <c r="K260" i="6"/>
  <c r="K259" i="6" s="1"/>
  <c r="J260" i="6"/>
  <c r="J259" i="6" s="1"/>
  <c r="I260" i="6"/>
  <c r="I259" i="6"/>
  <c r="L256" i="6"/>
  <c r="L255" i="6" s="1"/>
  <c r="K256" i="6"/>
  <c r="K255" i="6" s="1"/>
  <c r="J256" i="6"/>
  <c r="J255" i="6" s="1"/>
  <c r="I256" i="6"/>
  <c r="I255" i="6" s="1"/>
  <c r="L252" i="6"/>
  <c r="K252" i="6"/>
  <c r="J252" i="6"/>
  <c r="I252" i="6"/>
  <c r="I251" i="6" s="1"/>
  <c r="L251" i="6"/>
  <c r="K251" i="6"/>
  <c r="J251" i="6"/>
  <c r="L248" i="6"/>
  <c r="K248" i="6"/>
  <c r="J248" i="6"/>
  <c r="I248" i="6"/>
  <c r="L245" i="6"/>
  <c r="K245" i="6"/>
  <c r="J245" i="6"/>
  <c r="I245" i="6"/>
  <c r="L243" i="6"/>
  <c r="L242" i="6" s="1"/>
  <c r="L241" i="6" s="1"/>
  <c r="K243" i="6"/>
  <c r="K242" i="6" s="1"/>
  <c r="K241" i="6" s="1"/>
  <c r="J243" i="6"/>
  <c r="J242" i="6" s="1"/>
  <c r="J241" i="6" s="1"/>
  <c r="I243" i="6"/>
  <c r="I242" i="6" s="1"/>
  <c r="I241" i="6" s="1"/>
  <c r="L236" i="6"/>
  <c r="L235" i="6" s="1"/>
  <c r="L234" i="6" s="1"/>
  <c r="K236" i="6"/>
  <c r="K235" i="6" s="1"/>
  <c r="K234" i="6" s="1"/>
  <c r="J236" i="6"/>
  <c r="J235" i="6" s="1"/>
  <c r="J234" i="6" s="1"/>
  <c r="I236" i="6"/>
  <c r="I235" i="6"/>
  <c r="I234" i="6" s="1"/>
  <c r="L232" i="6"/>
  <c r="L231" i="6" s="1"/>
  <c r="L230" i="6" s="1"/>
  <c r="K232" i="6"/>
  <c r="K231" i="6" s="1"/>
  <c r="K230" i="6" s="1"/>
  <c r="J232" i="6"/>
  <c r="J231" i="6" s="1"/>
  <c r="J230" i="6" s="1"/>
  <c r="I232" i="6"/>
  <c r="I231" i="6"/>
  <c r="I230" i="6" s="1"/>
  <c r="P223" i="6"/>
  <c r="O223" i="6"/>
  <c r="N223" i="6"/>
  <c r="M223" i="6"/>
  <c r="L223" i="6"/>
  <c r="K223" i="6"/>
  <c r="J223" i="6"/>
  <c r="I223" i="6"/>
  <c r="I222" i="6" s="1"/>
  <c r="L222" i="6"/>
  <c r="K222" i="6"/>
  <c r="J222" i="6"/>
  <c r="L220" i="6"/>
  <c r="L219" i="6" s="1"/>
  <c r="L218" i="6" s="1"/>
  <c r="K220" i="6"/>
  <c r="K219" i="6" s="1"/>
  <c r="K218" i="6" s="1"/>
  <c r="J220" i="6"/>
  <c r="J219" i="6" s="1"/>
  <c r="J218" i="6" s="1"/>
  <c r="I220" i="6"/>
  <c r="I219" i="6"/>
  <c r="L213" i="6"/>
  <c r="K213" i="6"/>
  <c r="K212" i="6" s="1"/>
  <c r="K211" i="6" s="1"/>
  <c r="J213" i="6"/>
  <c r="J212" i="6" s="1"/>
  <c r="J211" i="6" s="1"/>
  <c r="I213" i="6"/>
  <c r="L212" i="6"/>
  <c r="I212" i="6"/>
  <c r="I211" i="6" s="1"/>
  <c r="L211" i="6"/>
  <c r="L209" i="6"/>
  <c r="L208" i="6" s="1"/>
  <c r="K209" i="6"/>
  <c r="K208" i="6" s="1"/>
  <c r="J209" i="6"/>
  <c r="J208" i="6" s="1"/>
  <c r="I209" i="6"/>
  <c r="I208" i="6"/>
  <c r="L204" i="6"/>
  <c r="L203" i="6" s="1"/>
  <c r="K204" i="6"/>
  <c r="K203" i="6" s="1"/>
  <c r="J204" i="6"/>
  <c r="J203" i="6" s="1"/>
  <c r="I204" i="6"/>
  <c r="I203" i="6" s="1"/>
  <c r="L198" i="6"/>
  <c r="K198" i="6"/>
  <c r="J198" i="6"/>
  <c r="I198" i="6"/>
  <c r="I197" i="6" s="1"/>
  <c r="I188" i="6" s="1"/>
  <c r="L197" i="6"/>
  <c r="K197" i="6"/>
  <c r="J197" i="6"/>
  <c r="L193" i="6"/>
  <c r="L192" i="6" s="1"/>
  <c r="K193" i="6"/>
  <c r="K192" i="6" s="1"/>
  <c r="J193" i="6"/>
  <c r="J192" i="6" s="1"/>
  <c r="I193" i="6"/>
  <c r="I192" i="6"/>
  <c r="L190" i="6"/>
  <c r="L189" i="6" s="1"/>
  <c r="K190" i="6"/>
  <c r="K189" i="6" s="1"/>
  <c r="J190" i="6"/>
  <c r="J189" i="6" s="1"/>
  <c r="I190" i="6"/>
  <c r="I189" i="6"/>
  <c r="L182" i="6"/>
  <c r="K182" i="6"/>
  <c r="J182" i="6"/>
  <c r="I182" i="6"/>
  <c r="I181" i="6" s="1"/>
  <c r="L181" i="6"/>
  <c r="K181" i="6"/>
  <c r="J181" i="6"/>
  <c r="L177" i="6"/>
  <c r="L176" i="6" s="1"/>
  <c r="L175" i="6" s="1"/>
  <c r="K177" i="6"/>
  <c r="K176" i="6" s="1"/>
  <c r="K175" i="6" s="1"/>
  <c r="J177" i="6"/>
  <c r="J176" i="6" s="1"/>
  <c r="J175" i="6" s="1"/>
  <c r="I177" i="6"/>
  <c r="I176" i="6"/>
  <c r="I175" i="6" s="1"/>
  <c r="L173" i="6"/>
  <c r="L172" i="6" s="1"/>
  <c r="L171" i="6" s="1"/>
  <c r="L170" i="6" s="1"/>
  <c r="K173" i="6"/>
  <c r="K172" i="6" s="1"/>
  <c r="K171" i="6" s="1"/>
  <c r="K170" i="6" s="1"/>
  <c r="J173" i="6"/>
  <c r="J172" i="6" s="1"/>
  <c r="J171" i="6" s="1"/>
  <c r="I173" i="6"/>
  <c r="I172" i="6"/>
  <c r="I171" i="6" s="1"/>
  <c r="L168" i="6"/>
  <c r="K168" i="6"/>
  <c r="J168" i="6"/>
  <c r="I168" i="6"/>
  <c r="I167" i="6" s="1"/>
  <c r="L167" i="6"/>
  <c r="K167" i="6"/>
  <c r="J167" i="6"/>
  <c r="L163" i="6"/>
  <c r="K163" i="6"/>
  <c r="K162" i="6" s="1"/>
  <c r="K161" i="6" s="1"/>
  <c r="K160" i="6" s="1"/>
  <c r="J163" i="6"/>
  <c r="J162" i="6" s="1"/>
  <c r="J161" i="6" s="1"/>
  <c r="J160" i="6" s="1"/>
  <c r="I163" i="6"/>
  <c r="L162" i="6"/>
  <c r="I162" i="6"/>
  <c r="L161" i="6"/>
  <c r="L160" i="6" s="1"/>
  <c r="L157" i="6"/>
  <c r="K157" i="6"/>
  <c r="J157" i="6"/>
  <c r="I157" i="6"/>
  <c r="I156" i="6" s="1"/>
  <c r="I155" i="6" s="1"/>
  <c r="L156" i="6"/>
  <c r="L155" i="6" s="1"/>
  <c r="K156" i="6"/>
  <c r="K155" i="6" s="1"/>
  <c r="J156" i="6"/>
  <c r="J155" i="6" s="1"/>
  <c r="L153" i="6"/>
  <c r="K153" i="6"/>
  <c r="J153" i="6"/>
  <c r="I153" i="6"/>
  <c r="I152" i="6" s="1"/>
  <c r="L152" i="6"/>
  <c r="K152" i="6"/>
  <c r="J152" i="6"/>
  <c r="L149" i="6"/>
  <c r="K149" i="6"/>
  <c r="K148" i="6" s="1"/>
  <c r="K147" i="6" s="1"/>
  <c r="J149" i="6"/>
  <c r="J148" i="6" s="1"/>
  <c r="J147" i="6" s="1"/>
  <c r="I149" i="6"/>
  <c r="L148" i="6"/>
  <c r="I148" i="6"/>
  <c r="I147" i="6" s="1"/>
  <c r="L147" i="6"/>
  <c r="L144" i="6"/>
  <c r="K144" i="6"/>
  <c r="K143" i="6" s="1"/>
  <c r="K142" i="6" s="1"/>
  <c r="J144" i="6"/>
  <c r="J143" i="6" s="1"/>
  <c r="J142" i="6" s="1"/>
  <c r="I144" i="6"/>
  <c r="L143" i="6"/>
  <c r="I143" i="6"/>
  <c r="I142" i="6" s="1"/>
  <c r="L142" i="6"/>
  <c r="L139" i="6"/>
  <c r="K139" i="6"/>
  <c r="J139" i="6"/>
  <c r="I139" i="6"/>
  <c r="I138" i="6" s="1"/>
  <c r="I137" i="6" s="1"/>
  <c r="L138" i="6"/>
  <c r="L137" i="6" s="1"/>
  <c r="K138" i="6"/>
  <c r="K137" i="6" s="1"/>
  <c r="J138" i="6"/>
  <c r="J137" i="6" s="1"/>
  <c r="L135" i="6"/>
  <c r="K135" i="6"/>
  <c r="J135" i="6"/>
  <c r="I135" i="6"/>
  <c r="I134" i="6" s="1"/>
  <c r="I133" i="6" s="1"/>
  <c r="L134" i="6"/>
  <c r="L133" i="6" s="1"/>
  <c r="K134" i="6"/>
  <c r="K133" i="6" s="1"/>
  <c r="J134" i="6"/>
  <c r="J133" i="6" s="1"/>
  <c r="L131" i="6"/>
  <c r="K131" i="6"/>
  <c r="J131" i="6"/>
  <c r="I131" i="6"/>
  <c r="I130" i="6" s="1"/>
  <c r="I129" i="6" s="1"/>
  <c r="L130" i="6"/>
  <c r="L129" i="6" s="1"/>
  <c r="K130" i="6"/>
  <c r="K129" i="6" s="1"/>
  <c r="J130" i="6"/>
  <c r="J129" i="6" s="1"/>
  <c r="L127" i="6"/>
  <c r="K127" i="6"/>
  <c r="J127" i="6"/>
  <c r="I127" i="6"/>
  <c r="I126" i="6" s="1"/>
  <c r="I125" i="6" s="1"/>
  <c r="L126" i="6"/>
  <c r="L125" i="6" s="1"/>
  <c r="K126" i="6"/>
  <c r="K125" i="6" s="1"/>
  <c r="J126" i="6"/>
  <c r="J125" i="6" s="1"/>
  <c r="L123" i="6"/>
  <c r="K123" i="6"/>
  <c r="J123" i="6"/>
  <c r="I123" i="6"/>
  <c r="I122" i="6" s="1"/>
  <c r="I121" i="6" s="1"/>
  <c r="L122" i="6"/>
  <c r="L121" i="6" s="1"/>
  <c r="K122" i="6"/>
  <c r="K121" i="6" s="1"/>
  <c r="J122" i="6"/>
  <c r="J121" i="6" s="1"/>
  <c r="L118" i="6"/>
  <c r="K118" i="6"/>
  <c r="J118" i="6"/>
  <c r="I118" i="6"/>
  <c r="I117" i="6" s="1"/>
  <c r="I116" i="6" s="1"/>
  <c r="L117" i="6"/>
  <c r="L116" i="6" s="1"/>
  <c r="K117" i="6"/>
  <c r="K116" i="6" s="1"/>
  <c r="J117" i="6"/>
  <c r="J116" i="6" s="1"/>
  <c r="L112" i="6"/>
  <c r="L111" i="6" s="1"/>
  <c r="K112" i="6"/>
  <c r="K111" i="6" s="1"/>
  <c r="J112" i="6"/>
  <c r="J111" i="6" s="1"/>
  <c r="I112" i="6"/>
  <c r="I111" i="6" s="1"/>
  <c r="L108" i="6"/>
  <c r="K108" i="6"/>
  <c r="J108" i="6"/>
  <c r="I108" i="6"/>
  <c r="I107" i="6" s="1"/>
  <c r="I106" i="6" s="1"/>
  <c r="L107" i="6"/>
  <c r="L106" i="6" s="1"/>
  <c r="K107" i="6"/>
  <c r="J107" i="6"/>
  <c r="L103" i="6"/>
  <c r="K103" i="6"/>
  <c r="J103" i="6"/>
  <c r="I103" i="6"/>
  <c r="I102" i="6" s="1"/>
  <c r="I101" i="6" s="1"/>
  <c r="L102" i="6"/>
  <c r="L101" i="6" s="1"/>
  <c r="K102" i="6"/>
  <c r="K101" i="6" s="1"/>
  <c r="J102" i="6"/>
  <c r="J101" i="6" s="1"/>
  <c r="L98" i="6"/>
  <c r="K98" i="6"/>
  <c r="J98" i="6"/>
  <c r="I98" i="6"/>
  <c r="I97" i="6" s="1"/>
  <c r="I96" i="6" s="1"/>
  <c r="L97" i="6"/>
  <c r="L96" i="6" s="1"/>
  <c r="K97" i="6"/>
  <c r="K96" i="6" s="1"/>
  <c r="J97" i="6"/>
  <c r="J96" i="6" s="1"/>
  <c r="L91" i="6"/>
  <c r="L90" i="6" s="1"/>
  <c r="L89" i="6" s="1"/>
  <c r="L88" i="6" s="1"/>
  <c r="K91" i="6"/>
  <c r="K90" i="6" s="1"/>
  <c r="K89" i="6" s="1"/>
  <c r="K88" i="6" s="1"/>
  <c r="J91" i="6"/>
  <c r="J90" i="6" s="1"/>
  <c r="J89" i="6" s="1"/>
  <c r="J88" i="6" s="1"/>
  <c r="I91" i="6"/>
  <c r="I90" i="6" s="1"/>
  <c r="I89" i="6" s="1"/>
  <c r="I88" i="6" s="1"/>
  <c r="L86" i="6"/>
  <c r="K86" i="6"/>
  <c r="K85" i="6" s="1"/>
  <c r="K84" i="6" s="1"/>
  <c r="J86" i="6"/>
  <c r="J85" i="6" s="1"/>
  <c r="J84" i="6" s="1"/>
  <c r="I86" i="6"/>
  <c r="L85" i="6"/>
  <c r="I85" i="6"/>
  <c r="I84" i="6" s="1"/>
  <c r="L84" i="6"/>
  <c r="L80" i="6"/>
  <c r="L79" i="6" s="1"/>
  <c r="K80" i="6"/>
  <c r="K79" i="6" s="1"/>
  <c r="J80" i="6"/>
  <c r="J79" i="6" s="1"/>
  <c r="I80" i="6"/>
  <c r="I79" i="6"/>
  <c r="L75" i="6"/>
  <c r="L74" i="6" s="1"/>
  <c r="K75" i="6"/>
  <c r="K74" i="6" s="1"/>
  <c r="J75" i="6"/>
  <c r="J74" i="6" s="1"/>
  <c r="I75" i="6"/>
  <c r="I74" i="6"/>
  <c r="L70" i="6"/>
  <c r="K70" i="6"/>
  <c r="J70" i="6"/>
  <c r="I70" i="6"/>
  <c r="I69" i="6" s="1"/>
  <c r="I68" i="6" s="1"/>
  <c r="I67" i="6" s="1"/>
  <c r="L69" i="6"/>
  <c r="K69" i="6"/>
  <c r="J69" i="6"/>
  <c r="L50" i="6"/>
  <c r="L49" i="6" s="1"/>
  <c r="L48" i="6" s="1"/>
  <c r="L47" i="6" s="1"/>
  <c r="K50" i="6"/>
  <c r="K49" i="6" s="1"/>
  <c r="K48" i="6" s="1"/>
  <c r="K47" i="6" s="1"/>
  <c r="J50" i="6"/>
  <c r="J49" i="6" s="1"/>
  <c r="J48" i="6" s="1"/>
  <c r="J47" i="6" s="1"/>
  <c r="I50" i="6"/>
  <c r="I49" i="6" s="1"/>
  <c r="I48" i="6" s="1"/>
  <c r="I47" i="6" s="1"/>
  <c r="L45" i="6"/>
  <c r="L44" i="6" s="1"/>
  <c r="L43" i="6" s="1"/>
  <c r="K45" i="6"/>
  <c r="K44" i="6" s="1"/>
  <c r="K43" i="6" s="1"/>
  <c r="J45" i="6"/>
  <c r="J44" i="6" s="1"/>
  <c r="J43" i="6" s="1"/>
  <c r="I45" i="6"/>
  <c r="I44" i="6"/>
  <c r="I43" i="6" s="1"/>
  <c r="L41" i="6"/>
  <c r="K41" i="6"/>
  <c r="J41" i="6"/>
  <c r="I41" i="6"/>
  <c r="L39" i="6"/>
  <c r="K39" i="6"/>
  <c r="J39" i="6"/>
  <c r="I39" i="6"/>
  <c r="I38" i="6" s="1"/>
  <c r="I37" i="6" s="1"/>
  <c r="L38" i="6"/>
  <c r="L37" i="6" s="1"/>
  <c r="K38" i="6"/>
  <c r="K37" i="6" s="1"/>
  <c r="K36" i="6" s="1"/>
  <c r="J38" i="6"/>
  <c r="J37" i="6" s="1"/>
  <c r="I370" i="1" l="1"/>
  <c r="K35" i="1"/>
  <c r="L35" i="1"/>
  <c r="I305" i="1"/>
  <c r="J186" i="1"/>
  <c r="J370" i="1" s="1"/>
  <c r="I240" i="1"/>
  <c r="K240" i="1"/>
  <c r="K186" i="1" s="1"/>
  <c r="I187" i="1"/>
  <c r="I186" i="1" s="1"/>
  <c r="L240" i="1"/>
  <c r="L186" i="1"/>
  <c r="L35" i="2"/>
  <c r="L370" i="2" s="1"/>
  <c r="K305" i="2"/>
  <c r="K186" i="2" s="1"/>
  <c r="K370" i="2" s="1"/>
  <c r="I240" i="2"/>
  <c r="I186" i="2" s="1"/>
  <c r="I370" i="2" s="1"/>
  <c r="J35" i="2"/>
  <c r="J370" i="2" s="1"/>
  <c r="K370" i="3"/>
  <c r="I186" i="3"/>
  <c r="I35" i="3"/>
  <c r="I370" i="3" s="1"/>
  <c r="L35" i="3"/>
  <c r="L370" i="3" s="1"/>
  <c r="J186" i="3"/>
  <c r="J370" i="3" s="1"/>
  <c r="K35" i="4"/>
  <c r="K370" i="4" s="1"/>
  <c r="J186" i="4"/>
  <c r="J370" i="4" s="1"/>
  <c r="L35" i="4"/>
  <c r="L370" i="4" s="1"/>
  <c r="I305" i="4"/>
  <c r="I187" i="4"/>
  <c r="J115" i="27"/>
  <c r="L218" i="27"/>
  <c r="J306" i="27"/>
  <c r="I240" i="27"/>
  <c r="J273" i="27"/>
  <c r="K95" i="27"/>
  <c r="L115" i="27"/>
  <c r="K188" i="27"/>
  <c r="K187" i="27" s="1"/>
  <c r="J241" i="27"/>
  <c r="J240" i="27" s="1"/>
  <c r="K273" i="27"/>
  <c r="K240" i="27" s="1"/>
  <c r="L35" i="27"/>
  <c r="L370" i="27" s="1"/>
  <c r="L95" i="27"/>
  <c r="L106" i="27"/>
  <c r="L175" i="27"/>
  <c r="I188" i="27"/>
  <c r="I187" i="27" s="1"/>
  <c r="J188" i="27"/>
  <c r="J187" i="27" s="1"/>
  <c r="L241" i="27"/>
  <c r="L240" i="27" s="1"/>
  <c r="K36" i="27"/>
  <c r="I68" i="27"/>
  <c r="I67" i="27" s="1"/>
  <c r="I141" i="27"/>
  <c r="I35" i="27"/>
  <c r="J68" i="27"/>
  <c r="J67" i="27" s="1"/>
  <c r="K175" i="27"/>
  <c r="K170" i="27" s="1"/>
  <c r="L188" i="27"/>
  <c r="L187" i="27" s="1"/>
  <c r="L186" i="27" s="1"/>
  <c r="J36" i="27"/>
  <c r="L170" i="27"/>
  <c r="L306" i="27"/>
  <c r="L305" i="27" s="1"/>
  <c r="J338" i="27"/>
  <c r="L161" i="27"/>
  <c r="L160" i="27" s="1"/>
  <c r="K115" i="26"/>
  <c r="L188" i="26"/>
  <c r="L187" i="26" s="1"/>
  <c r="K241" i="26"/>
  <c r="J115" i="26"/>
  <c r="L115" i="26"/>
  <c r="L95" i="26"/>
  <c r="L35" i="26" s="1"/>
  <c r="L161" i="26"/>
  <c r="L160" i="26" s="1"/>
  <c r="K141" i="26"/>
  <c r="I170" i="26"/>
  <c r="K218" i="26"/>
  <c r="K187" i="26" s="1"/>
  <c r="L141" i="26"/>
  <c r="J170" i="26"/>
  <c r="L218" i="26"/>
  <c r="I68" i="26"/>
  <c r="I67" i="26" s="1"/>
  <c r="I141" i="26"/>
  <c r="J141" i="26"/>
  <c r="J188" i="26"/>
  <c r="J187" i="26" s="1"/>
  <c r="J218" i="26"/>
  <c r="J241" i="26"/>
  <c r="J240" i="26" s="1"/>
  <c r="K273" i="26"/>
  <c r="K306" i="26"/>
  <c r="K305" i="26" s="1"/>
  <c r="I338" i="26"/>
  <c r="J36" i="26"/>
  <c r="J35" i="26" s="1"/>
  <c r="I115" i="26"/>
  <c r="I188" i="26"/>
  <c r="I187" i="26" s="1"/>
  <c r="L273" i="26"/>
  <c r="L240" i="26" s="1"/>
  <c r="L306" i="26"/>
  <c r="L305" i="26" s="1"/>
  <c r="K68" i="26"/>
  <c r="K67" i="26" s="1"/>
  <c r="K35" i="26" s="1"/>
  <c r="I106" i="26"/>
  <c r="I95" i="26" s="1"/>
  <c r="I35" i="26" s="1"/>
  <c r="I241" i="26"/>
  <c r="I273" i="26"/>
  <c r="I306" i="26"/>
  <c r="J338" i="26"/>
  <c r="J305" i="26" s="1"/>
  <c r="J306" i="14"/>
  <c r="J188" i="14"/>
  <c r="J187" i="14" s="1"/>
  <c r="J273" i="14"/>
  <c r="J240" i="14" s="1"/>
  <c r="K306" i="14"/>
  <c r="K187" i="14"/>
  <c r="L241" i="14"/>
  <c r="L240" i="14" s="1"/>
  <c r="K273" i="14"/>
  <c r="K240" i="14" s="1"/>
  <c r="L306" i="14"/>
  <c r="L305" i="14" s="1"/>
  <c r="I273" i="14"/>
  <c r="J68" i="14"/>
  <c r="J67" i="14" s="1"/>
  <c r="J35" i="14" s="1"/>
  <c r="L188" i="14"/>
  <c r="L187" i="14" s="1"/>
  <c r="K68" i="14"/>
  <c r="K67" i="14" s="1"/>
  <c r="I141" i="14"/>
  <c r="K36" i="14"/>
  <c r="I68" i="14"/>
  <c r="I67" i="14" s="1"/>
  <c r="J95" i="14"/>
  <c r="J141" i="14"/>
  <c r="J338" i="14"/>
  <c r="I36" i="14"/>
  <c r="I35" i="14" s="1"/>
  <c r="K141" i="14"/>
  <c r="I161" i="14"/>
  <c r="I160" i="14" s="1"/>
  <c r="J170" i="14"/>
  <c r="K338" i="14"/>
  <c r="L95" i="14"/>
  <c r="J115" i="14"/>
  <c r="L141" i="14"/>
  <c r="L35" i="14" s="1"/>
  <c r="K170" i="14"/>
  <c r="L338" i="14"/>
  <c r="I95" i="14"/>
  <c r="K106" i="14"/>
  <c r="K95" i="14" s="1"/>
  <c r="K115" i="14"/>
  <c r="L170" i="14"/>
  <c r="I306" i="14"/>
  <c r="I305" i="14" s="1"/>
  <c r="I338" i="14"/>
  <c r="L106" i="14"/>
  <c r="L115" i="14"/>
  <c r="I188" i="14"/>
  <c r="I187" i="14" s="1"/>
  <c r="I241" i="14"/>
  <c r="J68" i="13"/>
  <c r="J67" i="13" s="1"/>
  <c r="K241" i="13"/>
  <c r="I240" i="13"/>
  <c r="K273" i="13"/>
  <c r="K306" i="13"/>
  <c r="K305" i="13" s="1"/>
  <c r="J106" i="13"/>
  <c r="J95" i="13" s="1"/>
  <c r="J35" i="13" s="1"/>
  <c r="K115" i="13"/>
  <c r="L141" i="13"/>
  <c r="L170" i="13"/>
  <c r="I95" i="13"/>
  <c r="J141" i="13"/>
  <c r="J170" i="13"/>
  <c r="K36" i="13"/>
  <c r="K35" i="13" s="1"/>
  <c r="L68" i="13"/>
  <c r="L67" i="13" s="1"/>
  <c r="K141" i="13"/>
  <c r="K170" i="13"/>
  <c r="I218" i="13"/>
  <c r="I36" i="13"/>
  <c r="L115" i="13"/>
  <c r="L218" i="13"/>
  <c r="L187" i="13" s="1"/>
  <c r="L95" i="13"/>
  <c r="I175" i="13"/>
  <c r="I170" i="13" s="1"/>
  <c r="I187" i="13"/>
  <c r="I305" i="13"/>
  <c r="J338" i="13"/>
  <c r="J305" i="13" s="1"/>
  <c r="L36" i="13"/>
  <c r="J188" i="13"/>
  <c r="J187" i="13" s="1"/>
  <c r="L273" i="13"/>
  <c r="L240" i="13" s="1"/>
  <c r="L306" i="13"/>
  <c r="L305" i="13" s="1"/>
  <c r="K338" i="13"/>
  <c r="K188" i="13"/>
  <c r="K187" i="13" s="1"/>
  <c r="I338" i="13"/>
  <c r="I95" i="12"/>
  <c r="L273" i="12"/>
  <c r="L95" i="12"/>
  <c r="L115" i="12"/>
  <c r="L141" i="12"/>
  <c r="I35" i="12"/>
  <c r="L305" i="12"/>
  <c r="K188" i="12"/>
  <c r="K187" i="12" s="1"/>
  <c r="L188" i="12"/>
  <c r="I338" i="12"/>
  <c r="K68" i="12"/>
  <c r="K67" i="12" s="1"/>
  <c r="I68" i="12"/>
  <c r="I67" i="12" s="1"/>
  <c r="I188" i="12"/>
  <c r="I187" i="12" s="1"/>
  <c r="J338" i="12"/>
  <c r="L338" i="12"/>
  <c r="K36" i="12"/>
  <c r="J68" i="12"/>
  <c r="J67" i="12" s="1"/>
  <c r="J35" i="12" s="1"/>
  <c r="J188" i="12"/>
  <c r="J187" i="12" s="1"/>
  <c r="L218" i="12"/>
  <c r="K241" i="12"/>
  <c r="K240" i="12" s="1"/>
  <c r="I306" i="12"/>
  <c r="J306" i="12"/>
  <c r="J305" i="12" s="1"/>
  <c r="L36" i="12"/>
  <c r="L35" i="12" s="1"/>
  <c r="L241" i="12"/>
  <c r="L240" i="12" s="1"/>
  <c r="L115" i="10"/>
  <c r="I188" i="10"/>
  <c r="I187" i="10" s="1"/>
  <c r="I175" i="10"/>
  <c r="I170" i="10" s="1"/>
  <c r="J188" i="10"/>
  <c r="J187" i="10" s="1"/>
  <c r="J241" i="10"/>
  <c r="J273" i="10"/>
  <c r="L306" i="10"/>
  <c r="L305" i="10" s="1"/>
  <c r="J338" i="10"/>
  <c r="K35" i="10"/>
  <c r="K188" i="10"/>
  <c r="K187" i="10" s="1"/>
  <c r="K241" i="10"/>
  <c r="K273" i="10"/>
  <c r="K338" i="10"/>
  <c r="L175" i="10"/>
  <c r="L170" i="10" s="1"/>
  <c r="I36" i="10"/>
  <c r="L187" i="10"/>
  <c r="J306" i="10"/>
  <c r="I338" i="10"/>
  <c r="I305" i="10" s="1"/>
  <c r="J95" i="10"/>
  <c r="J35" i="10" s="1"/>
  <c r="J115" i="10"/>
  <c r="K306" i="10"/>
  <c r="K95" i="10"/>
  <c r="K115" i="10"/>
  <c r="L241" i="10"/>
  <c r="L240" i="10" s="1"/>
  <c r="L36" i="10"/>
  <c r="I95" i="10"/>
  <c r="I115" i="10"/>
  <c r="L338" i="10"/>
  <c r="K170" i="7"/>
  <c r="K141" i="7"/>
  <c r="K187" i="7"/>
  <c r="K186" i="7" s="1"/>
  <c r="L240" i="7"/>
  <c r="K273" i="7"/>
  <c r="K95" i="7"/>
  <c r="L115" i="7"/>
  <c r="L188" i="7"/>
  <c r="L187" i="7" s="1"/>
  <c r="L273" i="7"/>
  <c r="J273" i="7"/>
  <c r="J240" i="7" s="1"/>
  <c r="K36" i="7"/>
  <c r="I273" i="7"/>
  <c r="I240" i="7" s="1"/>
  <c r="L106" i="7"/>
  <c r="L95" i="7" s="1"/>
  <c r="L35" i="7" s="1"/>
  <c r="I188" i="7"/>
  <c r="I187" i="7" s="1"/>
  <c r="K175" i="7"/>
  <c r="J188" i="7"/>
  <c r="J187" i="7" s="1"/>
  <c r="I68" i="7"/>
  <c r="I67" i="7" s="1"/>
  <c r="I338" i="7"/>
  <c r="I36" i="7"/>
  <c r="J35" i="7"/>
  <c r="I306" i="7"/>
  <c r="I305" i="7" s="1"/>
  <c r="L306" i="7"/>
  <c r="L305" i="7" s="1"/>
  <c r="K68" i="7"/>
  <c r="K67" i="7" s="1"/>
  <c r="I115" i="7"/>
  <c r="K241" i="7"/>
  <c r="K240" i="7" s="1"/>
  <c r="J306" i="7"/>
  <c r="J305" i="7" s="1"/>
  <c r="K188" i="5"/>
  <c r="K187" i="5" s="1"/>
  <c r="L187" i="5"/>
  <c r="K241" i="5"/>
  <c r="I241" i="5"/>
  <c r="K273" i="5"/>
  <c r="K306" i="5"/>
  <c r="L141" i="5"/>
  <c r="L161" i="5"/>
  <c r="L160" i="5" s="1"/>
  <c r="L170" i="5"/>
  <c r="J35" i="5"/>
  <c r="K106" i="5"/>
  <c r="K95" i="5" s="1"/>
  <c r="K35" i="5" s="1"/>
  <c r="I115" i="5"/>
  <c r="J141" i="5"/>
  <c r="J170" i="5"/>
  <c r="I218" i="5"/>
  <c r="I95" i="5"/>
  <c r="I35" i="5" s="1"/>
  <c r="L68" i="5"/>
  <c r="L67" i="5" s="1"/>
  <c r="K141" i="5"/>
  <c r="K170" i="5"/>
  <c r="L218" i="5"/>
  <c r="L115" i="5"/>
  <c r="L106" i="5"/>
  <c r="L95" i="5" s="1"/>
  <c r="I273" i="5"/>
  <c r="I306" i="5"/>
  <c r="J338" i="5"/>
  <c r="J305" i="5" s="1"/>
  <c r="L175" i="5"/>
  <c r="I188" i="5"/>
  <c r="I187" i="5" s="1"/>
  <c r="L273" i="5"/>
  <c r="L240" i="5" s="1"/>
  <c r="L306" i="5"/>
  <c r="L305" i="5" s="1"/>
  <c r="K338" i="5"/>
  <c r="J188" i="5"/>
  <c r="J187" i="5" s="1"/>
  <c r="I338" i="5"/>
  <c r="L141" i="6"/>
  <c r="I115" i="6"/>
  <c r="J240" i="6"/>
  <c r="K273" i="6"/>
  <c r="L240" i="6"/>
  <c r="K68" i="6"/>
  <c r="K67" i="6" s="1"/>
  <c r="K188" i="6"/>
  <c r="K187" i="6" s="1"/>
  <c r="J68" i="6"/>
  <c r="J67" i="6" s="1"/>
  <c r="I141" i="6"/>
  <c r="J188" i="6"/>
  <c r="J187" i="6" s="1"/>
  <c r="L68" i="6"/>
  <c r="L67" i="6" s="1"/>
  <c r="L188" i="6"/>
  <c r="L187" i="6" s="1"/>
  <c r="L186" i="6" s="1"/>
  <c r="J141" i="6"/>
  <c r="J36" i="6"/>
  <c r="K141" i="6"/>
  <c r="I161" i="6"/>
  <c r="I160" i="6" s="1"/>
  <c r="K240" i="6"/>
  <c r="I170" i="6"/>
  <c r="L36" i="6"/>
  <c r="L35" i="6" s="1"/>
  <c r="L370" i="6" s="1"/>
  <c r="L95" i="6"/>
  <c r="J106" i="6"/>
  <c r="J95" i="6" s="1"/>
  <c r="K115" i="6"/>
  <c r="I273" i="6"/>
  <c r="I240" i="6" s="1"/>
  <c r="I306" i="6"/>
  <c r="J338" i="6"/>
  <c r="J305" i="6" s="1"/>
  <c r="I187" i="6"/>
  <c r="J115" i="6"/>
  <c r="I338" i="6"/>
  <c r="I36" i="6"/>
  <c r="I95" i="6"/>
  <c r="K106" i="6"/>
  <c r="K95" i="6" s="1"/>
  <c r="K35" i="6" s="1"/>
  <c r="L115" i="6"/>
  <c r="J170" i="6"/>
  <c r="I218" i="6"/>
  <c r="K338" i="6"/>
  <c r="K305" i="6" s="1"/>
  <c r="C23" i="20"/>
  <c r="C22" i="20"/>
  <c r="C20" i="20"/>
  <c r="L370" i="1" l="1"/>
  <c r="K370" i="1"/>
  <c r="I186" i="4"/>
  <c r="I370" i="4" s="1"/>
  <c r="I370" i="27"/>
  <c r="K186" i="27"/>
  <c r="K35" i="27"/>
  <c r="K370" i="27" s="1"/>
  <c r="I186" i="27"/>
  <c r="J35" i="27"/>
  <c r="J305" i="27"/>
  <c r="J186" i="27" s="1"/>
  <c r="J186" i="26"/>
  <c r="J370" i="26"/>
  <c r="K240" i="26"/>
  <c r="K186" i="26" s="1"/>
  <c r="K370" i="26" s="1"/>
  <c r="L186" i="26"/>
  <c r="L370" i="26" s="1"/>
  <c r="I305" i="26"/>
  <c r="I240" i="26"/>
  <c r="I186" i="26" s="1"/>
  <c r="I370" i="26" s="1"/>
  <c r="L186" i="14"/>
  <c r="L370" i="14" s="1"/>
  <c r="K35" i="14"/>
  <c r="K305" i="14"/>
  <c r="K186" i="14" s="1"/>
  <c r="I240" i="14"/>
  <c r="I186" i="14" s="1"/>
  <c r="I370" i="14" s="1"/>
  <c r="J305" i="14"/>
  <c r="J186" i="14" s="1"/>
  <c r="J370" i="14" s="1"/>
  <c r="L186" i="13"/>
  <c r="I186" i="13"/>
  <c r="J186" i="13"/>
  <c r="J370" i="13" s="1"/>
  <c r="I35" i="13"/>
  <c r="I370" i="13" s="1"/>
  <c r="L35" i="13"/>
  <c r="K240" i="13"/>
  <c r="K186" i="13" s="1"/>
  <c r="K370" i="13" s="1"/>
  <c r="J370" i="12"/>
  <c r="I305" i="12"/>
  <c r="L187" i="12"/>
  <c r="L186" i="12" s="1"/>
  <c r="L370" i="12"/>
  <c r="J186" i="12"/>
  <c r="K35" i="12"/>
  <c r="K186" i="12"/>
  <c r="I186" i="12"/>
  <c r="I370" i="12" s="1"/>
  <c r="J305" i="10"/>
  <c r="I35" i="10"/>
  <c r="J240" i="10"/>
  <c r="J186" i="10" s="1"/>
  <c r="J370" i="10" s="1"/>
  <c r="I186" i="10"/>
  <c r="L35" i="10"/>
  <c r="K240" i="10"/>
  <c r="L186" i="10"/>
  <c r="K305" i="10"/>
  <c r="K186" i="10"/>
  <c r="K370" i="10" s="1"/>
  <c r="K35" i="7"/>
  <c r="K370" i="7" s="1"/>
  <c r="I35" i="7"/>
  <c r="I370" i="7" s="1"/>
  <c r="J186" i="7"/>
  <c r="J370" i="7" s="1"/>
  <c r="I186" i="7"/>
  <c r="L186" i="7"/>
  <c r="L370" i="7" s="1"/>
  <c r="L35" i="5"/>
  <c r="L186" i="5"/>
  <c r="J186" i="5"/>
  <c r="K305" i="5"/>
  <c r="J370" i="5"/>
  <c r="I305" i="5"/>
  <c r="I240" i="5"/>
  <c r="I186" i="5" s="1"/>
  <c r="I370" i="5" s="1"/>
  <c r="K240" i="5"/>
  <c r="K186" i="5" s="1"/>
  <c r="K370" i="5" s="1"/>
  <c r="K186" i="6"/>
  <c r="K370" i="6" s="1"/>
  <c r="I35" i="6"/>
  <c r="I305" i="6"/>
  <c r="I186" i="6" s="1"/>
  <c r="J186" i="6"/>
  <c r="J35" i="6"/>
  <c r="J370" i="27" l="1"/>
  <c r="K370" i="14"/>
  <c r="L370" i="13"/>
  <c r="K370" i="12"/>
  <c r="L370" i="10"/>
  <c r="I370" i="10"/>
  <c r="L370" i="5"/>
  <c r="I370" i="6"/>
  <c r="J370" i="6"/>
  <c r="G24" i="22" l="1"/>
  <c r="F24" i="22"/>
  <c r="K23" i="22"/>
  <c r="J23" i="22"/>
  <c r="K22" i="22"/>
  <c r="K21" i="22" s="1"/>
  <c r="J22" i="22"/>
  <c r="J21" i="22" s="1"/>
  <c r="I21" i="22"/>
  <c r="I24" i="22" s="1"/>
  <c r="H21" i="22"/>
  <c r="H24" i="22" s="1"/>
  <c r="E21" i="22"/>
  <c r="E24" i="22" s="1"/>
  <c r="K20" i="22"/>
  <c r="J20" i="22"/>
  <c r="K19" i="22"/>
  <c r="J19" i="22"/>
  <c r="K18" i="22"/>
  <c r="J18" i="22"/>
  <c r="K17" i="22"/>
  <c r="J17" i="22"/>
  <c r="J24" i="22" l="1"/>
  <c r="K25" i="22"/>
  <c r="C47" i="20" l="1"/>
  <c r="C46" i="20"/>
  <c r="C45" i="20"/>
  <c r="C44" i="20"/>
  <c r="C43" i="20"/>
  <c r="C42" i="20"/>
  <c r="C41" i="20"/>
  <c r="C40" i="20"/>
  <c r="C39" i="20"/>
  <c r="C38" i="20"/>
  <c r="C37" i="20"/>
  <c r="H35" i="20"/>
  <c r="G35" i="20"/>
  <c r="E35" i="20"/>
  <c r="C34" i="20"/>
  <c r="C33" i="20"/>
  <c r="C32" i="20"/>
  <c r="C31" i="20"/>
  <c r="C30" i="20"/>
  <c r="C29" i="20"/>
  <c r="C28" i="20"/>
  <c r="C27" i="20"/>
  <c r="C26" i="20"/>
  <c r="C25" i="20"/>
  <c r="H24" i="20"/>
  <c r="H48" i="20" s="1"/>
  <c r="G24" i="20"/>
  <c r="C21" i="20"/>
  <c r="C35" i="20" l="1"/>
  <c r="C48" i="20"/>
  <c r="C24" i="20"/>
  <c r="E26" i="21" l="1"/>
  <c r="D26" i="21"/>
  <c r="C26" i="21"/>
  <c r="G22" i="21"/>
  <c r="G26" i="21" s="1"/>
</calcChain>
</file>

<file path=xl/sharedStrings.xml><?xml version="1.0" encoding="utf-8"?>
<sst xmlns="http://schemas.openxmlformats.org/spreadsheetml/2006/main" count="5614" uniqueCount="441">
  <si>
    <t xml:space="preserve">       </t>
  </si>
  <si>
    <t>Gargždų Kranto progimnazija, 191789019, Kvietinių 28, Gargždai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</si>
  <si>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</si>
  <si>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</si>
  <si>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</si>
  <si>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</si>
  <si>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</si>
  <si>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</si>
  <si>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</si>
  <si>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</si>
  <si>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</si>
  <si>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</si>
  <si>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</si>
  <si>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</si>
  <si>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</si>
  <si>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</si>
  <si>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</si>
  <si>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</si>
  <si>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</si>
  <si>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</si>
  <si>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</si>
  <si>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</si>
  <si>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</si>
  <si>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</si>
  <si>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</si>
  <si>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</si>
  <si>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</si>
  <si>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</si>
  <si>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</si>
  <si>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</si>
  <si>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</si>
  <si>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</si>
  <si>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</si>
  <si>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</si>
  <si>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</si>
  <si>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</si>
  <si>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</si>
  <si>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</si>
  <si>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</si>
  <si>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</si>
  <si>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</si>
  <si>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</si>
  <si>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</si>
  <si>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</si>
  <si>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</si>
  <si>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</si>
  <si>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</si>
  <si>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</si>
  <si>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</si>
  <si>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</si>
  <si>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</si>
  <si>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</si>
  <si>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</si>
  <si>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</si>
  <si>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</si>
  <si>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</si>
  <si>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</si>
  <si>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</si>
  <si>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</si>
  <si>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</si>
  <si>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</si>
  <si>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</si>
  <si>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</si>
  <si>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</si>
  <si>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</si>
  <si>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</si>
  <si>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</si>
  <si>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</si>
  <si>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</si>
  <si>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</si>
  <si>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</si>
  <si>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</si>
  <si>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</si>
  <si>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</si>
  <si>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</si>
  <si>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</si>
  <si>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</si>
  <si>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</si>
  <si>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</si>
  <si>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</si>
  <si>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</si>
  <si>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</si>
  <si>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</si>
  <si>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</si>
  <si>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</si>
  <si>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</si>
  <si>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</si>
  <si>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</si>
  <si>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</si>
  <si>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</si>
  <si>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</si>
  <si>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</si>
  <si>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</si>
  <si>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</si>
  <si>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</si>
  <si>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</si>
  <si>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</si>
  <si>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</si>
  <si>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</si>
  <si>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</si>
  <si>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</si>
  <si>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</si>
  <si>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</si>
  <si>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</si>
  <si>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</si>
  <si>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</si>
  <si>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</si>
  <si>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</si>
  <si>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</si>
  <si>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</si>
  <si>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</si>
  <si>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</si>
  <si>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</si>
  <si>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</si>
  <si>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</si>
  <si>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</si>
  <si>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</si>
  <si>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</si>
  <si>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</si>
  <si>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</si>
  <si>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</si>
  <si>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</si>
  <si>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</si>
  <si>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</si>
  <si>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</si>
  <si>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</si>
  <si>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</si>
  <si>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</si>
  <si>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</si>
  <si>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</si>
  <si>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</si>
  <si>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</si>
  <si>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</si>
  <si>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</si>
  <si>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</si>
  <si>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</si>
  <si>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</si>
  <si>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</si>
  <si>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</si>
  <si>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</si>
  <si>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</si>
  <si>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</si>
  <si>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</si>
  <si>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</si>
  <si>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</si>
  <si>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</si>
  <si>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</si>
  <si>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</si>
  <si>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</si>
  <si>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</si>
  <si>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</si>
  <si>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</si>
  <si>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</si>
  <si>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</si>
  <si>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</si>
  <si>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</si>
  <si>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</si>
  <si>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</si>
  <si>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</si>
  <si>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</si>
  <si>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</si>
  <si>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</si>
  <si>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</si>
  <si>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</si>
  <si>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</si>
  <si>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</si>
  <si>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</si>
  <si>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</si>
  <si>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</si>
  <si>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</si>
  <si>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</si>
  <si>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</si>
  <si>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</si>
  <si>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</si>
  <si>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</si>
  <si>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</si>
  <si>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</si>
  <si>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</si>
  <si>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</si>
  <si>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</si>
  <si>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</si>
  <si>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</si>
  <si>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</si>
  <si>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</si>
  <si>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</si>
  <si>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</si>
  <si>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</si>
  <si>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</si>
  <si>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</si>
  <si>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</si>
  <si>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</si>
  <si>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</si>
  <si>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</si>
  <si>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</si>
  <si>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</si>
  <si>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</si>
  <si>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</si>
  <si>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</si>
  <si>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</si>
  <si>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</si>
  <si>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</si>
  <si>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</si>
  <si>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</si>
  <si>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</si>
  <si>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</si>
  <si>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</si>
  <si>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</si>
  <si>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</si>
  <si>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</si>
  <si>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</si>
  <si>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Biudžetinių įstaigų centralizuotos apskaitos skyriaus vedėja</t>
  </si>
  <si>
    <t>Viktorija Kaprizkina</t>
  </si>
  <si>
    <t>(finansinę apskaitą tvarkančio asmens, centralizuotos apskaitos įstaigos vadovo arba jo įgalioto asmens pareigų pavadinimas)</t>
  </si>
  <si>
    <t>SB</t>
  </si>
  <si>
    <t>Savivaldybės biudžeto lėšos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</si>
  <si>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</si>
  <si>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</si>
  <si>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</si>
  <si>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</si>
  <si>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</si>
  <si>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1.1.3.19. Įtraukusis ugdymas Klaipėdos rajono ugdymo įstaigose</t>
  </si>
  <si>
    <t>1.4.4.28. Švietimo įstaigų patalpų remontas, mokyklinių autobusų remontas, buitinės, organizacinės technikos, mokymo priemonių įsigijimas</t>
  </si>
  <si>
    <t>06</t>
  </si>
  <si>
    <t>ML</t>
  </si>
  <si>
    <t>Mokymo lėšos</t>
  </si>
  <si>
    <t>S</t>
  </si>
  <si>
    <t>Pajamos už paslaugas ir nuomą</t>
  </si>
  <si>
    <t>VBD</t>
  </si>
  <si>
    <t>Valstybės biudžeto specialioji tikslinė dotacija</t>
  </si>
  <si>
    <t xml:space="preserve">P A T V I R T I N T A 	
Klaipėdos rajono savivaldybės	
administracijos direktoriaus	
2023 m. kovo 21 d.	
įsakymu Nr.(5.1.1) AV - 747	</t>
  </si>
  <si>
    <t>(Įstaigos pavadinimas)</t>
  </si>
  <si>
    <t>191789019, Kvietinių g. 28,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</si>
  <si>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</si>
  <si>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</si>
  <si>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</si>
  <si>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</si>
  <si>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</si>
  <si>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</si>
  <si>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</si>
  <si>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</si>
  <si>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</si>
  <si>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</si>
  <si>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</si>
  <si>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</si>
  <si>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</si>
  <si>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</si>
  <si>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</si>
  <si>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</si>
  <si>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</si>
  <si>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</si>
  <si>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</si>
  <si>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</si>
  <si>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</si>
  <si>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</si>
  <si>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</si>
  <si>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</si>
  <si>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</si>
  <si>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</si>
  <si>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"Kranto" progimnazija</t>
  </si>
  <si>
    <t>(įstaigos pavadinimas, kodas)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</si>
  <si>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</si>
  <si>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</si>
  <si>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</si>
  <si>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</si>
  <si>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</si>
  <si>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</si>
  <si>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</si>
  <si>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</si>
  <si>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</si>
  <si>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</si>
  <si>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</si>
  <si>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</si>
  <si>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</si>
  <si>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</si>
  <si>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</si>
  <si>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Gargždų Kranto progimnazija</t>
  </si>
  <si>
    <t>Klaipėdos raj. savivaldybės administracijos (Biudžeto ir ekonomikos skyriui)</t>
  </si>
  <si>
    <t>PAŽYMA DĖL GAUTINŲ, GAUTŲ IR GRĄŽINTINŲ FINANSAVIMO SUMŲ</t>
  </si>
  <si>
    <t>Kvietinių 28,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</si>
  <si>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</si>
  <si>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</si>
  <si>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</si>
  <si>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</si>
  <si>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</si>
  <si>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</si>
  <si>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</si>
  <si>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</si>
  <si>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Atsargoms</t>
  </si>
  <si>
    <t>Kitoms išlaidoms</t>
  </si>
  <si>
    <t>Iš viso</t>
  </si>
  <si>
    <t>(Parašas) (Vardas ir pavardė)</t>
  </si>
  <si>
    <t>09.02.01.01.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</si>
  <si>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</si>
  <si>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</si>
  <si>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</si>
  <si>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</si>
  <si>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</si>
  <si>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</si>
  <si>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</si>
  <si>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</si>
  <si>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</si>
  <si>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</si>
  <si>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</si>
  <si>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</si>
  <si>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</si>
  <si>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</si>
  <si>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</si>
  <si>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</si>
  <si>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</si>
  <si>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</si>
  <si>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</si>
  <si>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</si>
  <si>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</si>
  <si>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</si>
  <si>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</si>
  <si>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</si>
  <si>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</si>
  <si>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</si>
  <si>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</si>
  <si>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</si>
  <si>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</si>
  <si>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 xml:space="preserve">2.2.1.1.1.11. 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</si>
  <si>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</si>
  <si>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</si>
  <si>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</si>
  <si>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</si>
  <si>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</si>
  <si>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</si>
  <si>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</si>
  <si>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</si>
  <si>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</si>
  <si>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</si>
  <si>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</si>
  <si>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</si>
  <si>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</si>
  <si>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</si>
  <si>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</si>
  <si>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</si>
  <si>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</si>
  <si>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</si>
  <si>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</si>
  <si>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</si>
  <si>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</si>
  <si>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</si>
  <si>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</si>
  <si>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</si>
  <si>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</si>
  <si>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</si>
  <si>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</si>
  <si>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</si>
  <si>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</si>
  <si>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</si>
  <si>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</si>
  <si>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</si>
  <si>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</si>
  <si>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</si>
  <si>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</si>
  <si>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</si>
  <si>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</si>
  <si>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</si>
  <si>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</si>
  <si>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</si>
  <si>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</si>
  <si>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</si>
  <si>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</si>
  <si>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</si>
  <si>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</si>
  <si>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</si>
  <si>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</si>
  <si>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</si>
  <si>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</si>
  <si>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</si>
  <si>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</si>
  <si>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</si>
  <si>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</si>
  <si>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</si>
  <si>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</si>
  <si>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</si>
  <si>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</si>
  <si>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</si>
  <si>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</si>
  <si>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</si>
  <si>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</si>
  <si>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</si>
  <si>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</si>
  <si>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</si>
  <si>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</si>
  <si>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</si>
  <si>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Gatvių apšvietimas</t>
  </si>
  <si>
    <t>6.2.1.8. Nutolusių saulės parkų įsigijimas</t>
  </si>
  <si>
    <t>04</t>
  </si>
  <si>
    <t>1.1.3.18. Projekto "Karjeros specialistų tinklo vystymas" įgyvendinimas</t>
  </si>
  <si>
    <t>KKP</t>
  </si>
  <si>
    <t>Klimato kaitos programa</t>
  </si>
  <si>
    <t>Gargždų ,,Kranto'' progimnazija: 191789019</t>
  </si>
  <si>
    <r>
      <t xml:space="preserve"> </t>
    </r>
    <r>
      <rPr>
        <u/>
        <sz val="8"/>
        <rFont val="Arial"/>
        <family val="2"/>
        <charset val="186"/>
      </rPr>
      <t xml:space="preserve">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</si>
  <si>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 xml:space="preserve">ES struktūrinių fondų/valstybės biudžeto </t>
  </si>
  <si>
    <t xml:space="preserve">ES/VBES </t>
  </si>
  <si>
    <t>Medikamentų įsigijimo išlaidos</t>
  </si>
  <si>
    <t>Transporto išlaikymo  išlaidos</t>
  </si>
  <si>
    <t xml:space="preserve">2.2.1.1.1.7. </t>
  </si>
  <si>
    <t>Aprangos ir patalynės įsigijimo išlaidos</t>
  </si>
  <si>
    <t xml:space="preserve">2.2.1.1.1.12. </t>
  </si>
  <si>
    <t xml:space="preserve">2.2.1.1.1.14. </t>
  </si>
  <si>
    <t>Materialiojo ir nemat. turto nuomos išlaidos</t>
  </si>
  <si>
    <t>Mat. turto paprastojo remonto išlaidos</t>
  </si>
  <si>
    <t>elektros energijai</t>
  </si>
  <si>
    <t>2.7.2.1.1.1</t>
  </si>
  <si>
    <t>Darbdavių sociailinė parama pinigais</t>
  </si>
  <si>
    <t>3.1.1.3.1.2.</t>
  </si>
  <si>
    <t>Kitų mašinų ir įrengimų įsigijimo išlaidos</t>
  </si>
  <si>
    <t>Centralizuotos biudžetinių įstaigų buhalterinės apskaitos skyriaus vedėja</t>
  </si>
  <si>
    <t xml:space="preserve">            Viktorija Kaprizkina</t>
  </si>
  <si>
    <t>Gargždų m. "Kranto" progimnazija</t>
  </si>
  <si>
    <t>Birutė Riabovienė, tel: +37065982625</t>
  </si>
  <si>
    <t>(ataskaitos rengėjas, tel. nr.)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</si>
  <si>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</si>
  <si>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2024 Nr.______</t>
  </si>
  <si>
    <t>Birutė Riabovienė, tel. Nr. +370 65982625</t>
  </si>
  <si>
    <t>Rengė: Birutė Riabovienė  tel: +37065982625</t>
  </si>
  <si>
    <t>Ilona Simonaitienė</t>
  </si>
  <si>
    <t>__________________________</t>
  </si>
  <si>
    <t>Susisiekimo ir inžinerinės infrastruktūros plėtros programa</t>
  </si>
  <si>
    <t>6</t>
  </si>
  <si>
    <t>Ilgalaikiam turtui įsigyti</t>
  </si>
  <si>
    <t>Grąžintos finansavimo sumos per ataskaitinį laikotarpį:</t>
  </si>
  <si>
    <t>06.04.01.01.</t>
  </si>
  <si>
    <t>Direktoriaus pavaduotoja ūkio reikalams laikinai einanti direktoriaus pareigas</t>
  </si>
  <si>
    <t>(Biudžeto išlaidų sąmatos vykdymo 2024 m. rugsėjo mėn. 30 d. ketvirčio, pusmečio, metų ataskaitos forma)</t>
  </si>
  <si>
    <t>2024 M. RUGSĖJO MĖN. 30 D.</t>
  </si>
  <si>
    <t>3 ketvirtis</t>
  </si>
  <si>
    <t>2024.10.07 Nr.________________</t>
  </si>
  <si>
    <t>Žinių visuomenės plėtros programa</t>
  </si>
  <si>
    <t>Direktorė</t>
  </si>
  <si>
    <t>Vilija Lukauskienė</t>
  </si>
  <si>
    <t xml:space="preserve"> PAŽYMA APIE PAJAMAS UŽ PASLAUGAS IR NUOMĄ  2024 M. RUGSĖJO 30 D. </t>
  </si>
  <si>
    <t>SAVIVALDYBĖS BIUDŽETINIŲ ĮSTAIGŲ  PAJAMŲ ĮMOKŲ ATASKAITA UŽ  2024  METŲ III KETVIRTĮ</t>
  </si>
  <si>
    <t>Direkotrius</t>
  </si>
  <si>
    <t>PAŽYMA PRIE MOKĖTINŲ SUMŲ 2024 M. RUGSĖJO 30 D. ATASKAITOS 9 PRIEDO</t>
  </si>
  <si>
    <t>2024 m. rugsėjo mėn. 30 d.</t>
  </si>
  <si>
    <t xml:space="preserve">                          2024.10.10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</si>
</sst>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2">
    <font>
      <sz val="11"/>
      <color rgb="FF000000"/>
      <name val="Calibri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LT"/>
      <charset val="186"/>
    </font>
    <font>
      <sz val="10"/>
      <name val="TimesLT"/>
      <family val="1"/>
      <charset val="186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1"/>
      <color indexed="8"/>
      <name val="Calibri"/>
      <family val="2"/>
      <charset val="186"/>
    </font>
    <font>
      <u/>
      <sz val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0"/>
      <color indexed="8"/>
      <name val="Arial"/>
      <family val="2"/>
      <charset val="186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b/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8" fillId="0" borderId="0"/>
    <xf numFmtId="0" fontId="26" fillId="0" borderId="0"/>
    <xf numFmtId="0" fontId="28" fillId="0" borderId="0"/>
    <xf numFmtId="0" fontId="29" fillId="0" borderId="0"/>
  </cellStyleXfs>
  <cellXfs count="480">
    <xf numFmtId="0" fontId="0" fillId="0" borderId="0" xfId="0"/>
    <xf numFmtId="0" fontId="1" fillId="0" borderId="0" xfId="0" applyFont="1"/>
    <xf numFmtId="0" fontId="5" fillId="0" borderId="0" xfId="3" applyFont="1"/>
    <xf numFmtId="0" fontId="13" fillId="0" borderId="0" xfId="3" applyFont="1"/>
    <xf numFmtId="0" fontId="6" fillId="0" borderId="0" xfId="3" applyFont="1" applyAlignment="1">
      <alignment horizontal="left"/>
    </xf>
    <xf numFmtId="0" fontId="4" fillId="0" borderId="0" xfId="4"/>
    <xf numFmtId="0" fontId="5" fillId="0" borderId="0" xfId="3" applyFont="1" applyAlignment="1">
      <alignment horizontal="left" wrapText="1"/>
    </xf>
    <xf numFmtId="0" fontId="14" fillId="0" borderId="0" xfId="3" applyFont="1"/>
    <xf numFmtId="0" fontId="6" fillId="0" borderId="0" xfId="3" applyFont="1"/>
    <xf numFmtId="0" fontId="14" fillId="0" borderId="17" xfId="3" applyFont="1" applyBorder="1"/>
    <xf numFmtId="0" fontId="11" fillId="0" borderId="0" xfId="3" applyFont="1" applyAlignment="1">
      <alignment horizontal="center"/>
    </xf>
    <xf numFmtId="0" fontId="5" fillId="0" borderId="17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5" fillId="0" borderId="0" xfId="3" applyFont="1" applyAlignment="1">
      <alignment horizontal="right"/>
    </xf>
    <xf numFmtId="0" fontId="10" fillId="0" borderId="0" xfId="3" applyFont="1"/>
    <xf numFmtId="0" fontId="15" fillId="0" borderId="0" xfId="3" applyFont="1"/>
    <xf numFmtId="0" fontId="16" fillId="0" borderId="25" xfId="3" applyFont="1" applyBorder="1" applyAlignment="1">
      <alignment wrapText="1"/>
    </xf>
    <xf numFmtId="0" fontId="16" fillId="0" borderId="17" xfId="3" applyFont="1" applyBorder="1" applyAlignment="1">
      <alignment wrapText="1"/>
    </xf>
    <xf numFmtId="0" fontId="16" fillId="0" borderId="26" xfId="3" applyFont="1" applyBorder="1" applyAlignment="1">
      <alignment wrapText="1"/>
    </xf>
    <xf numFmtId="0" fontId="7" fillId="0" borderId="31" xfId="3" applyFont="1" applyBorder="1" applyAlignment="1">
      <alignment horizontal="center" vertical="center" wrapText="1"/>
    </xf>
    <xf numFmtId="0" fontId="7" fillId="0" borderId="28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31" xfId="3" applyFont="1" applyBorder="1" applyAlignment="1">
      <alignment horizontal="left" vertical="center"/>
    </xf>
    <xf numFmtId="0" fontId="8" fillId="0" borderId="31" xfId="3" quotePrefix="1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0" fontId="5" fillId="0" borderId="31" xfId="3" applyFont="1" applyBorder="1" applyAlignment="1">
      <alignment horizontal="center"/>
    </xf>
    <xf numFmtId="2" fontId="5" fillId="0" borderId="31" xfId="3" applyNumberFormat="1" applyFont="1" applyBorder="1" applyAlignment="1">
      <alignment horizontal="center"/>
    </xf>
    <xf numFmtId="0" fontId="8" fillId="0" borderId="31" xfId="3" applyFont="1" applyBorder="1" applyAlignment="1">
      <alignment horizontal="justify" vertical="top" wrapText="1"/>
    </xf>
    <xf numFmtId="2" fontId="5" fillId="0" borderId="31" xfId="3" quotePrefix="1" applyNumberFormat="1" applyFont="1" applyBorder="1" applyAlignment="1">
      <alignment horizontal="center" vertical="center"/>
    </xf>
    <xf numFmtId="2" fontId="5" fillId="0" borderId="31" xfId="3" applyNumberFormat="1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1" xfId="3" quotePrefix="1" applyFont="1" applyBorder="1" applyAlignment="1">
      <alignment horizontal="center" vertical="center"/>
    </xf>
    <xf numFmtId="0" fontId="8" fillId="0" borderId="31" xfId="3" applyFont="1" applyBorder="1" applyAlignment="1">
      <alignment vertical="center"/>
    </xf>
    <xf numFmtId="0" fontId="5" fillId="0" borderId="31" xfId="3" applyFont="1" applyBorder="1"/>
    <xf numFmtId="0" fontId="6" fillId="0" borderId="31" xfId="3" applyFont="1" applyBorder="1" applyAlignment="1">
      <alignment horizontal="right" vertical="center" wrapText="1"/>
    </xf>
    <xf numFmtId="2" fontId="13" fillId="0" borderId="30" xfId="3" quotePrefix="1" applyNumberFormat="1" applyFont="1" applyBorder="1" applyAlignment="1">
      <alignment horizontal="center" vertical="center"/>
    </xf>
    <xf numFmtId="0" fontId="11" fillId="0" borderId="0" xfId="5" applyFont="1"/>
    <xf numFmtId="0" fontId="5" fillId="0" borderId="17" xfId="3" applyFont="1" applyBorder="1"/>
    <xf numFmtId="0" fontId="5" fillId="0" borderId="0" xfId="5" applyFont="1" applyAlignment="1">
      <alignment vertical="top" wrapText="1"/>
    </xf>
    <xf numFmtId="0" fontId="5" fillId="0" borderId="0" xfId="3" applyFont="1" applyAlignment="1">
      <alignment horizontal="center" vertical="top"/>
    </xf>
    <xf numFmtId="0" fontId="19" fillId="0" borderId="7" xfId="6" applyFont="1" applyBorder="1" applyAlignment="1">
      <alignment vertical="center" wrapText="1"/>
    </xf>
    <xf numFmtId="0" fontId="5" fillId="0" borderId="0" xfId="5" applyFont="1" applyAlignment="1">
      <alignment horizontal="center" vertical="top" wrapText="1"/>
    </xf>
    <xf numFmtId="0" fontId="20" fillId="0" borderId="0" xfId="3" applyFont="1"/>
    <xf numFmtId="0" fontId="21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5" fillId="0" borderId="31" xfId="0" applyFont="1" applyBorder="1"/>
    <xf numFmtId="0" fontId="27" fillId="0" borderId="31" xfId="7" applyFont="1" applyBorder="1" applyAlignment="1">
      <alignment vertical="top" wrapText="1"/>
    </xf>
    <xf numFmtId="0" fontId="22" fillId="0" borderId="31" xfId="0" applyFont="1" applyBorder="1" applyAlignment="1">
      <alignment horizontal="right"/>
    </xf>
    <xf numFmtId="0" fontId="22" fillId="0" borderId="31" xfId="0" applyFont="1" applyBorder="1" applyAlignment="1">
      <alignment horizontal="left"/>
    </xf>
    <xf numFmtId="0" fontId="22" fillId="0" borderId="31" xfId="0" applyFont="1" applyBorder="1" applyAlignment="1">
      <alignment horizontal="center" wrapText="1"/>
    </xf>
    <xf numFmtId="0" fontId="22" fillId="0" borderId="31" xfId="0" applyFont="1" applyBorder="1"/>
    <xf numFmtId="0" fontId="22" fillId="0" borderId="31" xfId="0" applyFont="1" applyBorder="1" applyAlignment="1">
      <alignment horizontal="center"/>
    </xf>
    <xf numFmtId="0" fontId="3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0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0" fillId="0" borderId="0" xfId="0" applyAlignment="1">
      <alignment wrapText="1"/>
    </xf>
    <xf numFmtId="0" fontId="36" fillId="0" borderId="0" xfId="0" applyFont="1" applyAlignment="1">
      <alignment horizontal="center" vertical="center" wrapText="1"/>
    </xf>
    <xf numFmtId="164" fontId="30" fillId="0" borderId="0" xfId="0" applyNumberFormat="1" applyFont="1" applyAlignment="1">
      <alignment horizontal="left"/>
    </xf>
    <xf numFmtId="3" fontId="3" fillId="0" borderId="1" xfId="0" applyNumberFormat="1" applyFont="1" applyBorder="1"/>
    <xf numFmtId="0" fontId="37" fillId="0" borderId="0" xfId="0" applyFont="1" applyAlignment="1">
      <alignment horizontal="center"/>
    </xf>
    <xf numFmtId="164" fontId="30" fillId="0" borderId="0" xfId="0" applyNumberFormat="1" applyFont="1" applyAlignment="1">
      <alignment horizontal="right"/>
    </xf>
    <xf numFmtId="1" fontId="3" fillId="0" borderId="1" xfId="0" applyNumberFormat="1" applyFont="1" applyBorder="1"/>
    <xf numFmtId="3" fontId="3" fillId="0" borderId="13" xfId="0" applyNumberFormat="1" applyFont="1" applyBorder="1"/>
    <xf numFmtId="0" fontId="30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1" xfId="0" applyFont="1" applyBorder="1"/>
    <xf numFmtId="0" fontId="30" fillId="0" borderId="4" xfId="0" applyFont="1" applyBorder="1" applyAlignment="1">
      <alignment horizontal="right"/>
    </xf>
    <xf numFmtId="3" fontId="3" fillId="0" borderId="9" xfId="0" applyNumberFormat="1" applyFont="1" applyBorder="1" applyAlignment="1" applyProtection="1">
      <alignment horizontal="left"/>
      <protection locked="0"/>
    </xf>
    <xf numFmtId="3" fontId="3" fillId="0" borderId="3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8" fillId="0" borderId="7" xfId="0" applyFont="1" applyBorder="1"/>
    <xf numFmtId="0" fontId="38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0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top" wrapText="1"/>
    </xf>
    <xf numFmtId="0" fontId="40" fillId="0" borderId="3" xfId="0" applyFont="1" applyBorder="1" applyAlignment="1">
      <alignment vertical="top" wrapText="1"/>
    </xf>
    <xf numFmtId="0" fontId="40" fillId="0" borderId="8" xfId="0" applyFont="1" applyBorder="1" applyAlignment="1">
      <alignment vertical="top" wrapText="1"/>
    </xf>
    <xf numFmtId="0" fontId="40" fillId="0" borderId="3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right" vertical="center" wrapText="1"/>
    </xf>
    <xf numFmtId="2" fontId="3" fillId="4" borderId="1" xfId="0" applyNumberFormat="1" applyFont="1" applyFill="1" applyBorder="1" applyAlignment="1">
      <alignment horizontal="right" vertical="center" wrapText="1"/>
    </xf>
    <xf numFmtId="0" fontId="40" fillId="0" borderId="0" xfId="0" applyFont="1"/>
    <xf numFmtId="0" fontId="40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0" fillId="0" borderId="7" xfId="0" applyFont="1" applyBorder="1" applyAlignment="1">
      <alignment vertical="top" wrapText="1"/>
    </xf>
    <xf numFmtId="2" fontId="3" fillId="4" borderId="12" xfId="0" applyNumberFormat="1" applyFont="1" applyFill="1" applyBorder="1" applyAlignment="1">
      <alignment horizontal="right" vertical="center" wrapText="1"/>
    </xf>
    <xf numFmtId="2" fontId="3" fillId="4" borderId="5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40" fillId="0" borderId="10" xfId="0" applyFont="1" applyBorder="1" applyAlignment="1">
      <alignment vertical="top" wrapText="1"/>
    </xf>
    <xf numFmtId="0" fontId="40" fillId="0" borderId="9" xfId="0" applyFont="1" applyBorder="1" applyAlignment="1">
      <alignment vertical="top" wrapText="1"/>
    </xf>
    <xf numFmtId="2" fontId="3" fillId="4" borderId="2" xfId="0" applyNumberFormat="1" applyFont="1" applyFill="1" applyBorder="1" applyAlignment="1">
      <alignment horizontal="right" vertical="center" wrapText="1"/>
    </xf>
    <xf numFmtId="2" fontId="3" fillId="4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2" fontId="3" fillId="4" borderId="14" xfId="0" applyNumberFormat="1" applyFont="1" applyFill="1" applyBorder="1" applyAlignment="1">
      <alignment horizontal="right" vertical="center" wrapText="1"/>
    </xf>
    <xf numFmtId="2" fontId="3" fillId="4" borderId="13" xfId="0" applyNumberFormat="1" applyFont="1" applyFill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14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 wrapText="1"/>
    </xf>
    <xf numFmtId="0" fontId="40" fillId="0" borderId="10" xfId="0" applyFont="1" applyBorder="1" applyAlignment="1">
      <alignment vertical="center" wrapText="1"/>
    </xf>
    <xf numFmtId="0" fontId="40" fillId="0" borderId="9" xfId="0" applyFont="1" applyBorder="1" applyAlignment="1">
      <alignment vertical="center" wrapText="1"/>
    </xf>
    <xf numFmtId="0" fontId="40" fillId="0" borderId="7" xfId="0" applyFont="1" applyBorder="1" applyAlignment="1">
      <alignment vertical="center" wrapText="1"/>
    </xf>
    <xf numFmtId="2" fontId="3" fillId="4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2" fontId="3" fillId="4" borderId="10" xfId="0" applyNumberFormat="1" applyFont="1" applyFill="1" applyBorder="1" applyAlignment="1">
      <alignment horizontal="right" vertical="center" wrapText="1"/>
    </xf>
    <xf numFmtId="2" fontId="3" fillId="4" borderId="11" xfId="0" applyNumberFormat="1" applyFont="1" applyFill="1" applyBorder="1" applyAlignment="1">
      <alignment horizontal="right" vertical="center" wrapText="1"/>
    </xf>
    <xf numFmtId="0" fontId="40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0" fillId="0" borderId="8" xfId="0" applyFont="1" applyBorder="1" applyAlignment="1">
      <alignment vertical="center" wrapText="1"/>
    </xf>
    <xf numFmtId="2" fontId="3" fillId="4" borderId="3" xfId="0" applyNumberFormat="1" applyFont="1" applyFill="1" applyBorder="1" applyAlignment="1">
      <alignment horizontal="right" vertical="center"/>
    </xf>
    <xf numFmtId="2" fontId="3" fillId="4" borderId="6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top" wrapText="1"/>
    </xf>
    <xf numFmtId="2" fontId="3" fillId="4" borderId="15" xfId="0" applyNumberFormat="1" applyFont="1" applyFill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vertical="top" wrapText="1"/>
    </xf>
    <xf numFmtId="0" fontId="40" fillId="0" borderId="2" xfId="0" applyFont="1" applyBorder="1" applyAlignment="1">
      <alignment horizontal="center" vertical="top" wrapText="1"/>
    </xf>
    <xf numFmtId="2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0" fontId="41" fillId="0" borderId="14" xfId="0" applyFont="1" applyBorder="1" applyAlignment="1">
      <alignment horizontal="center" vertical="top" wrapText="1"/>
    </xf>
    <xf numFmtId="0" fontId="42" fillId="0" borderId="3" xfId="0" applyFont="1" applyBorder="1" applyAlignment="1">
      <alignment vertical="top" wrapText="1"/>
    </xf>
    <xf numFmtId="0" fontId="42" fillId="0" borderId="3" xfId="0" applyFont="1" applyBorder="1" applyAlignment="1">
      <alignment horizontal="center" vertical="top" wrapText="1"/>
    </xf>
    <xf numFmtId="2" fontId="3" fillId="4" borderId="8" xfId="0" applyNumberFormat="1" applyFont="1" applyFill="1" applyBorder="1" applyAlignment="1">
      <alignment horizontal="right" vertical="center" wrapText="1"/>
    </xf>
    <xf numFmtId="2" fontId="3" fillId="4" borderId="7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4" borderId="4" xfId="0" applyNumberFormat="1" applyFont="1" applyFill="1" applyBorder="1" applyAlignment="1">
      <alignment horizontal="right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40" fillId="0" borderId="8" xfId="0" applyFont="1" applyBorder="1"/>
    <xf numFmtId="164" fontId="3" fillId="0" borderId="4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3" fillId="0" borderId="17" xfId="0" applyFont="1" applyBorder="1"/>
    <xf numFmtId="0" fontId="43" fillId="0" borderId="0" xfId="0" applyFont="1"/>
    <xf numFmtId="2" fontId="0" fillId="0" borderId="0" xfId="0" applyNumberFormat="1"/>
    <xf numFmtId="4" fontId="27" fillId="6" borderId="31" xfId="0" applyNumberFormat="1" applyFont="1" applyFill="1" applyBorder="1"/>
    <xf numFmtId="4" fontId="25" fillId="0" borderId="31" xfId="0" applyNumberFormat="1" applyFont="1" applyBorder="1"/>
    <xf numFmtId="4" fontId="27" fillId="0" borderId="31" xfId="0" applyNumberFormat="1" applyFont="1" applyBorder="1"/>
    <xf numFmtId="4" fontId="27" fillId="8" borderId="31" xfId="0" applyNumberFormat="1" applyFont="1" applyFill="1" applyBorder="1"/>
    <xf numFmtId="0" fontId="27" fillId="0" borderId="31" xfId="7" applyFont="1" applyBorder="1" applyAlignment="1">
      <alignment horizontal="left" vertical="top" wrapText="1"/>
    </xf>
    <xf numFmtId="4" fontId="0" fillId="0" borderId="0" xfId="0" applyNumberFormat="1"/>
    <xf numFmtId="0" fontId="45" fillId="0" borderId="0" xfId="0" applyFont="1"/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4" fontId="12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8" xfId="0" applyNumberFormat="1" applyFont="1" applyBorder="1" applyAlignment="1" applyProtection="1">
      <alignment horizontal="center" vertical="center"/>
      <protection locked="0"/>
    </xf>
    <xf numFmtId="2" fontId="5" fillId="0" borderId="18" xfId="0" applyNumberFormat="1" applyFont="1" applyBorder="1" applyAlignment="1" applyProtection="1">
      <alignment horizontal="center" vertical="center"/>
      <protection locked="0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2" fontId="47" fillId="0" borderId="31" xfId="0" applyNumberFormat="1" applyFont="1" applyBorder="1" applyAlignment="1">
      <alignment horizontal="center" vertical="center"/>
    </xf>
    <xf numFmtId="2" fontId="8" fillId="0" borderId="31" xfId="3" quotePrefix="1" applyNumberFormat="1" applyFon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51" fillId="0" borderId="0" xfId="0" applyFont="1"/>
    <xf numFmtId="0" fontId="50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53" fillId="0" borderId="0" xfId="0" applyFont="1" applyAlignment="1">
      <alignment horizontal="right" vertical="center"/>
    </xf>
    <xf numFmtId="164" fontId="53" fillId="0" borderId="0" xfId="0" applyNumberFormat="1" applyFont="1" applyAlignment="1">
      <alignment vertical="center"/>
    </xf>
    <xf numFmtId="164" fontId="49" fillId="0" borderId="0" xfId="0" applyNumberFormat="1" applyFont="1" applyAlignment="1">
      <alignment horizontal="center"/>
    </xf>
    <xf numFmtId="164" fontId="49" fillId="0" borderId="0" xfId="0" applyNumberFormat="1" applyFont="1" applyAlignment="1">
      <alignment horizontal="right" vertical="center"/>
    </xf>
    <xf numFmtId="0" fontId="53" fillId="0" borderId="38" xfId="0" applyFont="1" applyBorder="1"/>
    <xf numFmtId="0" fontId="49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Alignment="1">
      <alignment horizontal="right"/>
    </xf>
    <xf numFmtId="0" fontId="49" fillId="0" borderId="39" xfId="0" applyFont="1" applyBorder="1" applyAlignment="1">
      <alignment horizontal="center"/>
    </xf>
    <xf numFmtId="0" fontId="52" fillId="0" borderId="38" xfId="0" applyFont="1" applyBorder="1" applyAlignment="1">
      <alignment horizontal="center" vertical="top"/>
    </xf>
    <xf numFmtId="0" fontId="49" fillId="0" borderId="38" xfId="0" applyFont="1" applyBorder="1" applyAlignment="1">
      <alignment horizontal="center" vertical="top"/>
    </xf>
    <xf numFmtId="0" fontId="52" fillId="0" borderId="38" xfId="0" applyFont="1" applyBorder="1" applyAlignment="1">
      <alignment vertical="center"/>
    </xf>
    <xf numFmtId="0" fontId="52" fillId="0" borderId="38" xfId="0" applyFont="1" applyBorder="1" applyAlignment="1">
      <alignment horizontal="center" vertical="center"/>
    </xf>
    <xf numFmtId="2" fontId="52" fillId="0" borderId="38" xfId="0" applyNumberFormat="1" applyFont="1" applyBorder="1" applyAlignment="1">
      <alignment horizontal="right" vertical="center"/>
    </xf>
    <xf numFmtId="0" fontId="52" fillId="0" borderId="38" xfId="0" applyFont="1" applyBorder="1" applyAlignment="1">
      <alignment vertical="center" wrapText="1"/>
    </xf>
    <xf numFmtId="0" fontId="49" fillId="0" borderId="38" xfId="0" applyFont="1" applyBorder="1" applyAlignment="1">
      <alignment vertical="center" wrapText="1"/>
    </xf>
    <xf numFmtId="2" fontId="49" fillId="0" borderId="38" xfId="0" applyNumberFormat="1" applyFont="1" applyBorder="1" applyAlignment="1">
      <alignment horizontal="right" vertical="center"/>
    </xf>
    <xf numFmtId="2" fontId="52" fillId="7" borderId="38" xfId="0" applyNumberFormat="1" applyFont="1" applyFill="1" applyBorder="1" applyAlignment="1">
      <alignment horizontal="right" vertical="center"/>
    </xf>
    <xf numFmtId="0" fontId="49" fillId="0" borderId="38" xfId="0" applyFont="1" applyBorder="1" applyAlignment="1">
      <alignment vertical="top" wrapText="1"/>
    </xf>
    <xf numFmtId="0" fontId="49" fillId="7" borderId="38" xfId="0" applyFont="1" applyFill="1" applyBorder="1" applyAlignment="1">
      <alignment vertical="center" wrapText="1"/>
    </xf>
    <xf numFmtId="1" fontId="52" fillId="0" borderId="38" xfId="0" applyNumberFormat="1" applyFont="1" applyBorder="1" applyAlignment="1">
      <alignment horizontal="center" vertical="top"/>
    </xf>
    <xf numFmtId="1" fontId="49" fillId="0" borderId="38" xfId="0" applyNumberFormat="1" applyFont="1" applyBorder="1" applyAlignment="1">
      <alignment horizontal="center" vertical="top" wrapText="1"/>
    </xf>
    <xf numFmtId="1" fontId="52" fillId="0" borderId="38" xfId="0" applyNumberFormat="1" applyFont="1" applyBorder="1" applyAlignment="1">
      <alignment horizontal="center" vertical="top" wrapText="1"/>
    </xf>
    <xf numFmtId="0" fontId="52" fillId="0" borderId="38" xfId="0" applyFont="1" applyBorder="1" applyAlignment="1">
      <alignment vertical="top" wrapText="1"/>
    </xf>
    <xf numFmtId="0" fontId="49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 wrapText="1"/>
    </xf>
    <xf numFmtId="164" fontId="49" fillId="0" borderId="40" xfId="0" applyNumberFormat="1" applyFont="1" applyBorder="1" applyAlignment="1">
      <alignment horizontal="right" vertical="center"/>
    </xf>
    <xf numFmtId="0" fontId="52" fillId="0" borderId="0" xfId="0" applyFont="1" applyAlignment="1">
      <alignment horizontal="center" vertical="center" wrapText="1"/>
    </xf>
    <xf numFmtId="0" fontId="49" fillId="0" borderId="0" xfId="0" applyFont="1" applyAlignment="1">
      <alignment vertical="top"/>
    </xf>
    <xf numFmtId="0" fontId="49" fillId="0" borderId="37" xfId="0" applyFont="1" applyBorder="1" applyAlignment="1">
      <alignment vertical="center"/>
    </xf>
    <xf numFmtId="0" fontId="49" fillId="0" borderId="37" xfId="0" applyFont="1" applyBorder="1"/>
    <xf numFmtId="0" fontId="53" fillId="0" borderId="0" xfId="0" applyFont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top"/>
    </xf>
    <xf numFmtId="0" fontId="55" fillId="0" borderId="0" xfId="0" applyFont="1"/>
    <xf numFmtId="0" fontId="54" fillId="0" borderId="0" xfId="0" applyFont="1"/>
    <xf numFmtId="0" fontId="50" fillId="0" borderId="0" xfId="0" applyFont="1"/>
    <xf numFmtId="2" fontId="5" fillId="0" borderId="21" xfId="0" applyNumberFormat="1" applyFont="1" applyBorder="1" applyAlignment="1">
      <alignment horizontal="center"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vertical="center"/>
    </xf>
    <xf numFmtId="164" fontId="57" fillId="0" borderId="0" xfId="0" applyNumberFormat="1" applyFont="1" applyAlignment="1">
      <alignment horizontal="left" vertical="center" wrapText="1"/>
    </xf>
    <xf numFmtId="0" fontId="58" fillId="0" borderId="0" xfId="0" applyFont="1"/>
    <xf numFmtId="164" fontId="57" fillId="0" borderId="0" xfId="0" applyNumberFormat="1" applyFont="1" applyAlignment="1">
      <alignment horizontal="right" vertical="center"/>
    </xf>
    <xf numFmtId="0" fontId="57" fillId="0" borderId="0" xfId="0" applyFont="1"/>
    <xf numFmtId="0" fontId="59" fillId="0" borderId="0" xfId="0" applyFont="1" applyAlignment="1">
      <alignment horizontal="center" vertical="center"/>
    </xf>
    <xf numFmtId="164" fontId="57" fillId="0" borderId="0" xfId="0" applyNumberFormat="1" applyFont="1" applyAlignment="1">
      <alignment horizontal="left" vertical="center"/>
    </xf>
    <xf numFmtId="0" fontId="57" fillId="0" borderId="0" xfId="0" applyFont="1" applyAlignment="1">
      <alignment horizont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49" fontId="57" fillId="0" borderId="3" xfId="0" applyNumberFormat="1" applyFont="1" applyBorder="1" applyAlignment="1">
      <alignment horizontal="center" vertical="center" wrapText="1"/>
    </xf>
    <xf numFmtId="49" fontId="57" fillId="0" borderId="1" xfId="0" applyNumberFormat="1" applyFont="1" applyBorder="1" applyAlignment="1">
      <alignment horizontal="center" vertical="center" wrapText="1"/>
    </xf>
    <xf numFmtId="1" fontId="57" fillId="0" borderId="2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horizontal="justify" vertical="center"/>
    </xf>
    <xf numFmtId="0" fontId="66" fillId="0" borderId="1" xfId="0" applyFont="1" applyBorder="1" applyAlignment="1">
      <alignment wrapText="1"/>
    </xf>
    <xf numFmtId="0" fontId="66" fillId="0" borderId="0" xfId="0" applyFont="1" applyAlignment="1">
      <alignment wrapText="1"/>
    </xf>
    <xf numFmtId="0" fontId="68" fillId="0" borderId="0" xfId="0" applyFont="1" applyAlignment="1">
      <alignment horizontal="center" vertical="top"/>
    </xf>
    <xf numFmtId="0" fontId="67" fillId="0" borderId="4" xfId="0" applyFont="1" applyBorder="1" applyAlignment="1">
      <alignment horizontal="center" vertical="top"/>
    </xf>
    <xf numFmtId="4" fontId="25" fillId="8" borderId="31" xfId="0" applyNumberFormat="1" applyFont="1" applyFill="1" applyBorder="1"/>
    <xf numFmtId="164" fontId="3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67" fillId="0" borderId="0" xfId="0" applyFont="1" applyAlignment="1">
      <alignment horizontal="center" vertical="top"/>
    </xf>
    <xf numFmtId="0" fontId="60" fillId="0" borderId="0" xfId="0" applyFont="1"/>
    <xf numFmtId="0" fontId="48" fillId="0" borderId="0" xfId="0" applyFont="1" applyAlignment="1">
      <alignment horizontal="center" vertical="center" wrapText="1"/>
    </xf>
    <xf numFmtId="14" fontId="69" fillId="0" borderId="0" xfId="0" applyNumberFormat="1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8" fillId="0" borderId="33" xfId="0" applyFont="1" applyBorder="1" applyAlignment="1">
      <alignment horizontal="center" vertical="center" wrapText="1"/>
    </xf>
    <xf numFmtId="0" fontId="71" fillId="0" borderId="33" xfId="0" applyFont="1" applyBorder="1" applyAlignment="1">
      <alignment horizontal="right" vertical="center"/>
    </xf>
    <xf numFmtId="49" fontId="69" fillId="0" borderId="33" xfId="0" applyNumberFormat="1" applyFont="1" applyBorder="1" applyAlignment="1">
      <alignment horizontal="center" vertical="center"/>
    </xf>
    <xf numFmtId="2" fontId="69" fillId="0" borderId="33" xfId="0" applyNumberFormat="1" applyFont="1" applyBorder="1" applyAlignment="1">
      <alignment horizontal="right" vertical="center"/>
    </xf>
    <xf numFmtId="0" fontId="69" fillId="5" borderId="33" xfId="0" applyFont="1" applyFill="1" applyBorder="1" applyAlignment="1">
      <alignment horizontal="center" vertical="center" wrapText="1"/>
    </xf>
    <xf numFmtId="0" fontId="69" fillId="5" borderId="33" xfId="0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0" fontId="48" fillId="0" borderId="33" xfId="0" applyFont="1" applyBorder="1" applyAlignment="1">
      <alignment horizontal="left" vertical="center" wrapText="1"/>
    </xf>
    <xf numFmtId="0" fontId="49" fillId="0" borderId="0" xfId="0" applyFont="1" applyAlignment="1">
      <alignment horizontal="center"/>
    </xf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48" fillId="0" borderId="0" xfId="0" applyFont="1"/>
    <xf numFmtId="0" fontId="52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horizontal="center" vertical="center" wrapText="1"/>
    </xf>
    <xf numFmtId="0" fontId="54" fillId="0" borderId="32" xfId="0" applyFont="1" applyBorder="1" applyAlignment="1">
      <alignment horizontal="center" vertical="top"/>
    </xf>
    <xf numFmtId="0" fontId="52" fillId="0" borderId="3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/>
    </xf>
    <xf numFmtId="0" fontId="48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48" fillId="0" borderId="0" xfId="0" applyFont="1"/>
    <xf numFmtId="49" fontId="57" fillId="0" borderId="6" xfId="0" applyNumberFormat="1" applyFont="1" applyBorder="1" applyAlignment="1">
      <alignment horizontal="center" vertical="center"/>
    </xf>
    <xf numFmtId="49" fontId="57" fillId="0" borderId="8" xfId="0" applyNumberFormat="1" applyFont="1" applyBorder="1" applyAlignment="1">
      <alignment horizontal="center" vertical="center"/>
    </xf>
    <xf numFmtId="49" fontId="57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0" fillId="0" borderId="7" xfId="0" applyBorder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/>
    </xf>
    <xf numFmtId="49" fontId="39" fillId="0" borderId="15" xfId="0" applyNumberFormat="1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 wrapText="1"/>
    </xf>
    <xf numFmtId="0" fontId="62" fillId="0" borderId="10" xfId="0" applyFont="1" applyBorder="1" applyAlignment="1">
      <alignment horizontal="left" vertical="center" wrapText="1"/>
    </xf>
    <xf numFmtId="0" fontId="62" fillId="0" borderId="7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/>
    </xf>
    <xf numFmtId="0" fontId="57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30" fillId="0" borderId="0" xfId="0" applyFont="1" applyAlignment="1">
      <alignment horizontal="center" vertical="top"/>
    </xf>
    <xf numFmtId="0" fontId="60" fillId="0" borderId="0" xfId="0" applyFont="1"/>
    <xf numFmtId="0" fontId="61" fillId="0" borderId="0" xfId="0" applyFont="1" applyAlignment="1">
      <alignment horizontal="center"/>
    </xf>
    <xf numFmtId="0" fontId="39" fillId="0" borderId="1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wrapText="1"/>
    </xf>
    <xf numFmtId="0" fontId="63" fillId="0" borderId="3" xfId="0" applyFont="1" applyBorder="1" applyAlignment="1">
      <alignment horizontal="center" wrapText="1"/>
    </xf>
    <xf numFmtId="164" fontId="39" fillId="0" borderId="13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wrapText="1"/>
    </xf>
    <xf numFmtId="164" fontId="39" fillId="0" borderId="14" xfId="0" applyNumberFormat="1" applyFont="1" applyBorder="1" applyAlignment="1">
      <alignment horizontal="center" vertical="center" wrapText="1"/>
    </xf>
    <xf numFmtId="0" fontId="62" fillId="0" borderId="2" xfId="0" applyFont="1" applyBorder="1" applyAlignment="1">
      <alignment wrapText="1"/>
    </xf>
    <xf numFmtId="164" fontId="3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7" fillId="0" borderId="0" xfId="0" applyFont="1" applyAlignment="1">
      <alignment horizontal="center" vertical="top"/>
    </xf>
    <xf numFmtId="0" fontId="49" fillId="0" borderId="0" xfId="0" applyFont="1" applyAlignment="1">
      <alignment horizontal="center"/>
    </xf>
    <xf numFmtId="0" fontId="48" fillId="0" borderId="37" xfId="0" applyFont="1" applyBorder="1" applyAlignment="1">
      <alignment horizontal="center" vertical="center"/>
    </xf>
    <xf numFmtId="0" fontId="48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48" fillId="0" borderId="0" xfId="0" applyFont="1"/>
    <xf numFmtId="0" fontId="48" fillId="0" borderId="0" xfId="0" applyFont="1" applyAlignment="1">
      <alignment horizontal="left" vertical="center" wrapText="1"/>
    </xf>
    <xf numFmtId="0" fontId="69" fillId="0" borderId="33" xfId="0" applyFont="1" applyBorder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horizontal="left"/>
    </xf>
    <xf numFmtId="0" fontId="69" fillId="5" borderId="34" xfId="0" applyFont="1" applyFill="1" applyBorder="1" applyAlignment="1">
      <alignment horizontal="center" vertical="center"/>
    </xf>
    <xf numFmtId="0" fontId="69" fillId="5" borderId="35" xfId="0" applyFont="1" applyFill="1" applyBorder="1" applyAlignment="1">
      <alignment horizontal="center" vertical="center"/>
    </xf>
    <xf numFmtId="0" fontId="69" fillId="5" borderId="36" xfId="0" applyFont="1" applyFill="1" applyBorder="1" applyAlignment="1">
      <alignment horizontal="center" vertical="center"/>
    </xf>
    <xf numFmtId="0" fontId="69" fillId="0" borderId="0" xfId="0" applyFont="1" applyAlignment="1">
      <alignment horizontal="center" wrapText="1"/>
    </xf>
    <xf numFmtId="0" fontId="49" fillId="0" borderId="32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49" fillId="0" borderId="0" xfId="0" applyFont="1"/>
    <xf numFmtId="0" fontId="48" fillId="0" borderId="37" xfId="0" applyFont="1" applyBorder="1" applyAlignment="1">
      <alignment horizontal="right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wrapText="1"/>
    </xf>
    <xf numFmtId="0" fontId="54" fillId="0" borderId="32" xfId="0" applyFont="1" applyBorder="1" applyAlignment="1">
      <alignment horizontal="center" vertical="top"/>
    </xf>
    <xf numFmtId="0" fontId="52" fillId="0" borderId="3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wrapText="1"/>
    </xf>
    <xf numFmtId="0" fontId="49" fillId="0" borderId="38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38" xfId="0" applyFont="1" applyBorder="1" applyAlignment="1">
      <alignment horizontal="center" vertical="center" wrapText="1"/>
    </xf>
    <xf numFmtId="2" fontId="52" fillId="0" borderId="38" xfId="0" applyNumberFormat="1" applyFont="1" applyBorder="1" applyAlignment="1">
      <alignment horizontal="center"/>
    </xf>
    <xf numFmtId="0" fontId="49" fillId="0" borderId="38" xfId="0" applyFont="1" applyBorder="1"/>
    <xf numFmtId="0" fontId="52" fillId="0" borderId="38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19" xfId="0" applyFont="1" applyBorder="1" applyAlignment="1">
      <alignment horizontal="center"/>
    </xf>
    <xf numFmtId="0" fontId="0" fillId="0" borderId="0" xfId="0" applyAlignment="1">
      <alignment horizontal="left"/>
    </xf>
    <xf numFmtId="0" fontId="22" fillId="0" borderId="31" xfId="0" applyFont="1" applyBorder="1" applyAlignment="1">
      <alignment horizontal="center" wrapText="1"/>
    </xf>
    <xf numFmtId="0" fontId="22" fillId="0" borderId="31" xfId="0" applyFont="1" applyBorder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17" xfId="0" applyFont="1" applyBorder="1" applyAlignment="1">
      <alignment horizontal="right"/>
    </xf>
    <xf numFmtId="0" fontId="22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/>
    </xf>
    <xf numFmtId="0" fontId="56" fillId="0" borderId="0" xfId="0" applyFont="1" applyAlignment="1">
      <alignment horizontal="left" wrapText="1"/>
    </xf>
    <xf numFmtId="0" fontId="45" fillId="0" borderId="17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19" xfId="3" applyFont="1" applyBorder="1" applyAlignment="1">
      <alignment horizontal="center"/>
    </xf>
    <xf numFmtId="0" fontId="5" fillId="0" borderId="0" xfId="3" applyFont="1" applyAlignment="1">
      <alignment horizontal="left" wrapText="1"/>
    </xf>
    <xf numFmtId="0" fontId="4" fillId="0" borderId="0" xfId="3" applyAlignment="1">
      <alignment horizontal="left" wrapText="1"/>
    </xf>
    <xf numFmtId="0" fontId="6" fillId="0" borderId="0" xfId="3" applyFont="1" applyAlignment="1">
      <alignment horizontal="center"/>
    </xf>
    <xf numFmtId="0" fontId="10" fillId="0" borderId="17" xfId="3" applyFont="1" applyBorder="1" applyAlignment="1">
      <alignment horizontal="center"/>
    </xf>
    <xf numFmtId="0" fontId="10" fillId="0" borderId="0" xfId="3" applyFont="1" applyAlignment="1">
      <alignment horizontal="center" wrapText="1"/>
    </xf>
    <xf numFmtId="0" fontId="7" fillId="0" borderId="31" xfId="3" applyFont="1" applyBorder="1" applyAlignment="1">
      <alignment horizontal="center" vertical="center" wrapText="1"/>
    </xf>
    <xf numFmtId="0" fontId="16" fillId="0" borderId="31" xfId="3" applyFont="1" applyBorder="1" applyAlignment="1">
      <alignment vertical="center" wrapText="1"/>
    </xf>
    <xf numFmtId="0" fontId="6" fillId="0" borderId="28" xfId="3" applyFont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 wrapText="1"/>
    </xf>
    <xf numFmtId="0" fontId="6" fillId="0" borderId="30" xfId="3" applyFont="1" applyBorder="1" applyAlignment="1">
      <alignment horizontal="center" vertical="center" wrapText="1"/>
    </xf>
    <xf numFmtId="0" fontId="16" fillId="0" borderId="31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 wrapText="1"/>
    </xf>
    <xf numFmtId="0" fontId="7" fillId="0" borderId="27" xfId="3" applyFont="1" applyBorder="1" applyAlignment="1">
      <alignment wrapText="1"/>
    </xf>
    <xf numFmtId="0" fontId="5" fillId="0" borderId="19" xfId="5" applyFont="1" applyBorder="1" applyAlignment="1">
      <alignment horizontal="center" vertical="top" wrapText="1"/>
    </xf>
    <xf numFmtId="0" fontId="5" fillId="0" borderId="0" xfId="5" applyFont="1" applyAlignment="1">
      <alignment horizontal="center" vertical="top"/>
    </xf>
    <xf numFmtId="0" fontId="5" fillId="0" borderId="0" xfId="3" applyFont="1" applyAlignment="1">
      <alignment horizontal="left"/>
    </xf>
    <xf numFmtId="0" fontId="11" fillId="0" borderId="17" xfId="5" applyFont="1" applyBorder="1" applyAlignment="1">
      <alignment horizontal="center"/>
    </xf>
    <xf numFmtId="0" fontId="5" fillId="0" borderId="0" xfId="5" applyFont="1" applyAlignment="1">
      <alignment horizontal="center" vertical="top" wrapText="1"/>
    </xf>
    <xf numFmtId="0" fontId="19" fillId="0" borderId="0" xfId="6" applyFont="1" applyAlignment="1">
      <alignment horizontal="left" vertical="center" wrapText="1"/>
    </xf>
    <xf numFmtId="0" fontId="13" fillId="0" borderId="17" xfId="5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left" wrapText="1"/>
      <protection locked="0"/>
    </xf>
    <xf numFmtId="0" fontId="5" fillId="0" borderId="29" xfId="0" applyFont="1" applyBorder="1" applyAlignment="1" applyProtection="1">
      <alignment horizontal="left" wrapText="1"/>
      <protection locked="0"/>
    </xf>
    <xf numFmtId="0" fontId="5" fillId="0" borderId="30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left" wrapText="1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2" fontId="5" fillId="0" borderId="21" xfId="0" applyNumberFormat="1" applyFont="1" applyBorder="1" applyAlignment="1">
      <alignment horizontal="center" vertical="center"/>
    </xf>
  </cellXfs>
  <cellStyles count="10">
    <cellStyle name="Įprastas" xfId="0" builtinId="0"/>
    <cellStyle name="Įprastas 2" xfId="6" xr:uid="{A5115357-2816-4388-B1A4-7CA1918D54B6}"/>
    <cellStyle name="Įprastas 2 2" xfId="4" xr:uid="{24930D29-8150-4937-9561-F040EB4018EE}"/>
    <cellStyle name="Įprastas 3" xfId="1" xr:uid="{B8DBE32B-B5F2-402F-BABE-F59E86ED81E7}"/>
    <cellStyle name="Įprastas 4" xfId="7" xr:uid="{6FFD575A-6261-41FE-A60B-423A455523C0}"/>
    <cellStyle name="Įprastas 5" xfId="2" xr:uid="{51B1A93F-8220-4038-AD61-9DC91CE7EDB8}"/>
    <cellStyle name="Normal_biudz uz 2001 atskaitomybe3" xfId="8" xr:uid="{82BF7E6D-F81B-41FC-9134-A8D4068AA75A}"/>
    <cellStyle name="Normal_CF_ataskaitos_prie_mokejimo_tvarkos_040115" xfId="5" xr:uid="{9C8EABD2-D637-4456-8BEF-CD317412F553}"/>
    <cellStyle name="Normal_Sheet1" xfId="3" xr:uid="{D706AD62-0F11-4198-A205-816A0ED39BFF}"/>
    <cellStyle name="Paprastas 2" xfId="9" xr:uid="{523985E4-9B92-46AE-9243-7CD603F01CD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8"/>
  <sheetViews>
    <sheetView topLeftCell="A64" zoomScaleNormal="100" workbookViewId="0">
      <selection activeCell="S63" sqref="S6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/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/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12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/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/>
      <c r="J30" s="77"/>
      <c r="K30" s="78"/>
      <c r="L30" s="78"/>
      <c r="M30" s="65"/>
    </row>
    <row r="31" spans="1:13" ht="14.25" customHeight="1">
      <c r="A31" s="79"/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3185931</v>
      </c>
      <c r="J35" s="92">
        <f>SUM(J36+J47+J67+J88+J95+J115+J141+J160+J170)</f>
        <v>2403038</v>
      </c>
      <c r="K35" s="93">
        <f>SUM(K36+K47+K67+K88+K95+K115+K141+K160+K170)</f>
        <v>2115004.2000000002</v>
      </c>
      <c r="L35" s="92">
        <f>SUM(L36+L47+L67+L88+L95+L115+L141+L160+L170)</f>
        <v>2115004.2000000002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2820151</v>
      </c>
      <c r="J36" s="92">
        <f>SUM(J37+J43)</f>
        <v>2105558</v>
      </c>
      <c r="K36" s="101">
        <f>SUM(K37+K43)</f>
        <v>1883007.64</v>
      </c>
      <c r="L36" s="102">
        <f>SUM(L37+L43)</f>
        <v>1883007.64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2777034</v>
      </c>
      <c r="J37" s="92">
        <f>SUM(J38)</f>
        <v>2073700</v>
      </c>
      <c r="K37" s="93">
        <f>SUM(K38)</f>
        <v>1854904.94</v>
      </c>
      <c r="L37" s="92">
        <f>SUM(L38)</f>
        <v>1854904.94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2777034</v>
      </c>
      <c r="J38" s="92">
        <f t="shared" ref="J38:L39" si="0">SUM(J39)</f>
        <v>2073700</v>
      </c>
      <c r="K38" s="92">
        <f t="shared" si="0"/>
        <v>1854904.94</v>
      </c>
      <c r="L38" s="92">
        <f t="shared" si="0"/>
        <v>1854904.94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2777034</v>
      </c>
      <c r="J39" s="93">
        <f t="shared" si="0"/>
        <v>2073700</v>
      </c>
      <c r="K39" s="93">
        <f t="shared" si="0"/>
        <v>1854904.94</v>
      </c>
      <c r="L39" s="93">
        <f t="shared" si="0"/>
        <v>1854904.94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2777034</v>
      </c>
      <c r="J40" s="109">
        <v>2073700</v>
      </c>
      <c r="K40" s="109">
        <v>1854904.94</v>
      </c>
      <c r="L40" s="109">
        <v>1854904.94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43117</v>
      </c>
      <c r="J43" s="92">
        <f t="shared" si="1"/>
        <v>31858</v>
      </c>
      <c r="K43" s="93">
        <f t="shared" si="1"/>
        <v>28102.7</v>
      </c>
      <c r="L43" s="92">
        <f t="shared" si="1"/>
        <v>28102.7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43117</v>
      </c>
      <c r="J44" s="92">
        <f t="shared" si="1"/>
        <v>31858</v>
      </c>
      <c r="K44" s="92">
        <f t="shared" si="1"/>
        <v>28102.7</v>
      </c>
      <c r="L44" s="92">
        <f t="shared" si="1"/>
        <v>28102.7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43117</v>
      </c>
      <c r="J45" s="92">
        <f t="shared" si="1"/>
        <v>31858</v>
      </c>
      <c r="K45" s="92">
        <f t="shared" si="1"/>
        <v>28102.7</v>
      </c>
      <c r="L45" s="92">
        <f t="shared" si="1"/>
        <v>28102.7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43117</v>
      </c>
      <c r="J46" s="109">
        <v>31858</v>
      </c>
      <c r="K46" s="109">
        <v>28102.7</v>
      </c>
      <c r="L46" s="109">
        <v>28102.7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329244</v>
      </c>
      <c r="J47" s="114">
        <f t="shared" si="2"/>
        <v>268044</v>
      </c>
      <c r="K47" s="113">
        <f t="shared" si="2"/>
        <v>203797.83999999997</v>
      </c>
      <c r="L47" s="113">
        <f t="shared" si="2"/>
        <v>203797.83999999997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329244</v>
      </c>
      <c r="J48" s="93">
        <f t="shared" si="2"/>
        <v>268044</v>
      </c>
      <c r="K48" s="92">
        <f t="shared" si="2"/>
        <v>203797.83999999997</v>
      </c>
      <c r="L48" s="93">
        <f t="shared" si="2"/>
        <v>203797.83999999997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329244</v>
      </c>
      <c r="J49" s="93">
        <f t="shared" si="2"/>
        <v>268044</v>
      </c>
      <c r="K49" s="102">
        <f t="shared" si="2"/>
        <v>203797.83999999997</v>
      </c>
      <c r="L49" s="102">
        <f t="shared" si="2"/>
        <v>203797.83999999997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329244</v>
      </c>
      <c r="J50" s="120">
        <f>SUM(J51:J66)</f>
        <v>268044</v>
      </c>
      <c r="K50" s="121">
        <f>SUM(K51:K66)</f>
        <v>203797.83999999997</v>
      </c>
      <c r="L50" s="121">
        <f>SUM(L51:L66)</f>
        <v>203797.83999999997</v>
      </c>
      <c r="M50"/>
      <c r="Q50" s="274"/>
      <c r="R50"/>
    </row>
    <row r="51" spans="1:18" ht="15.75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88000</v>
      </c>
      <c r="J51" s="109">
        <v>66000</v>
      </c>
      <c r="K51" s="109">
        <v>63411.8</v>
      </c>
      <c r="L51" s="109">
        <v>63411.8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1300</v>
      </c>
      <c r="J52" s="109">
        <v>900</v>
      </c>
      <c r="K52" s="109">
        <v>377.7</v>
      </c>
      <c r="L52" s="109">
        <v>377.7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3400</v>
      </c>
      <c r="J53" s="109">
        <v>2500</v>
      </c>
      <c r="K53" s="109">
        <v>2448.83</v>
      </c>
      <c r="L53" s="109">
        <v>2448.83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4100</v>
      </c>
      <c r="K54" s="109">
        <v>4100</v>
      </c>
      <c r="L54" s="109">
        <v>4100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2100</v>
      </c>
      <c r="J55" s="109">
        <v>2100</v>
      </c>
      <c r="K55" s="109">
        <v>2100</v>
      </c>
      <c r="L55" s="109">
        <v>2100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1870</v>
      </c>
      <c r="J56" s="109">
        <v>1870</v>
      </c>
      <c r="K56" s="109">
        <v>1456</v>
      </c>
      <c r="L56" s="109">
        <v>1456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46590</v>
      </c>
      <c r="J59" s="109">
        <v>44090</v>
      </c>
      <c r="K59" s="109">
        <v>33338.050000000003</v>
      </c>
      <c r="L59" s="109">
        <v>33338.050000000003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8630</v>
      </c>
      <c r="J60" s="109">
        <v>6830</v>
      </c>
      <c r="K60" s="109">
        <v>3112.55</v>
      </c>
      <c r="L60" s="109">
        <v>3112.55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56200</v>
      </c>
      <c r="J62" s="109">
        <v>43600</v>
      </c>
      <c r="K62" s="109">
        <v>33526.879999999997</v>
      </c>
      <c r="L62" s="109">
        <v>33526.879999999997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26270</v>
      </c>
      <c r="J63" s="109">
        <v>19270</v>
      </c>
      <c r="K63" s="109">
        <v>11560.49</v>
      </c>
      <c r="L63" s="109">
        <v>11560.49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600</v>
      </c>
      <c r="K64" s="109">
        <v>425.49</v>
      </c>
      <c r="L64" s="109">
        <v>425.49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88484</v>
      </c>
      <c r="J66" s="109">
        <v>76184</v>
      </c>
      <c r="K66" s="109">
        <v>47940.05</v>
      </c>
      <c r="L66" s="109">
        <v>47940.05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36536</v>
      </c>
      <c r="J141" s="133">
        <f>SUM(J142+J147+J155)</f>
        <v>29436</v>
      </c>
      <c r="K141" s="93">
        <f>SUM(K142+K147+K155)</f>
        <v>28198.720000000001</v>
      </c>
      <c r="L141" s="92">
        <f>SUM(L142+L147+L155)</f>
        <v>28198.720000000001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36536</v>
      </c>
      <c r="J155" s="133">
        <f t="shared" si="15"/>
        <v>29436</v>
      </c>
      <c r="K155" s="93">
        <f t="shared" si="15"/>
        <v>28198.720000000001</v>
      </c>
      <c r="L155" s="92">
        <f t="shared" si="15"/>
        <v>28198.720000000001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36536</v>
      </c>
      <c r="J156" s="147">
        <f t="shared" si="15"/>
        <v>29436</v>
      </c>
      <c r="K156" s="121">
        <f t="shared" si="15"/>
        <v>28198.720000000001</v>
      </c>
      <c r="L156" s="120">
        <f t="shared" si="15"/>
        <v>28198.720000000001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36536</v>
      </c>
      <c r="J157" s="133">
        <f>SUM(J158:J159)</f>
        <v>29436</v>
      </c>
      <c r="K157" s="93">
        <f>SUM(K158:K159)</f>
        <v>28198.720000000001</v>
      </c>
      <c r="L157" s="92">
        <f>SUM(L158:L159)</f>
        <v>28198.720000000001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36536</v>
      </c>
      <c r="J158" s="149">
        <v>29436</v>
      </c>
      <c r="K158" s="149">
        <v>28198.720000000001</v>
      </c>
      <c r="L158" s="149">
        <v>28198.720000000001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405230</v>
      </c>
      <c r="J186" s="133">
        <f>SUM(J187+J240+J305)</f>
        <v>405230</v>
      </c>
      <c r="K186" s="93">
        <f>SUM(K187+K240+K305)</f>
        <v>134542.03999999998</v>
      </c>
      <c r="L186" s="92">
        <f>SUM(L187+L240+L305)</f>
        <v>134542.03999999998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405230</v>
      </c>
      <c r="J187" s="113">
        <f>SUM(J188+J211+J218+J230+J234)</f>
        <v>405230</v>
      </c>
      <c r="K187" s="113">
        <f>SUM(K188+K211+K218+K230+K234)</f>
        <v>134542.03999999998</v>
      </c>
      <c r="L187" s="113">
        <f>SUM(L188+L211+L218+L230+L234)</f>
        <v>134542.03999999998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405230</v>
      </c>
      <c r="J188" s="133">
        <f>SUM(J189+J192+J197+J203+J208)</f>
        <v>405230</v>
      </c>
      <c r="K188" s="93">
        <f>SUM(K189+K192+K197+K203+K208)</f>
        <v>134542.03999999998</v>
      </c>
      <c r="L188" s="92">
        <f>SUM(L189+L192+L197+L203+L208)</f>
        <v>134542.03999999998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113730</v>
      </c>
      <c r="J192" s="135">
        <f>J193</f>
        <v>113730</v>
      </c>
      <c r="K192" s="114">
        <f>K193</f>
        <v>83042.039999999994</v>
      </c>
      <c r="L192" s="113">
        <f>L193</f>
        <v>83042.039999999994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113730</v>
      </c>
      <c r="J193" s="133">
        <f>SUM(J194:J196)</f>
        <v>113730</v>
      </c>
      <c r="K193" s="93">
        <f>SUM(K194:K196)</f>
        <v>83042.039999999994</v>
      </c>
      <c r="L193" s="92">
        <f>SUM(L194:L196)</f>
        <v>83042.039999999994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113730</v>
      </c>
      <c r="J196" s="108">
        <v>113730</v>
      </c>
      <c r="K196" s="108">
        <v>83042.039999999994</v>
      </c>
      <c r="L196" s="155">
        <v>83042.039999999994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291500</v>
      </c>
      <c r="J197" s="133">
        <f>J198</f>
        <v>291500</v>
      </c>
      <c r="K197" s="93">
        <f>K198</f>
        <v>51500</v>
      </c>
      <c r="L197" s="92">
        <f>L198</f>
        <v>51500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291500</v>
      </c>
      <c r="J198" s="92">
        <f>SUM(J199:J202)</f>
        <v>291500</v>
      </c>
      <c r="K198" s="92">
        <f>SUM(K199:K202)</f>
        <v>51500</v>
      </c>
      <c r="L198" s="92">
        <f>SUM(L199:L202)</f>
        <v>51500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291500</v>
      </c>
      <c r="J200" s="110">
        <v>291500</v>
      </c>
      <c r="K200" s="110">
        <v>51500</v>
      </c>
      <c r="L200" s="110">
        <v>51500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3591161</v>
      </c>
      <c r="J370" s="143">
        <f>SUM(J35+J186)</f>
        <v>2808268</v>
      </c>
      <c r="K370" s="143">
        <f>SUM(K35+K186)</f>
        <v>2249546.2400000002</v>
      </c>
      <c r="L370" s="143">
        <f>SUM(L35+L186)</f>
        <v>2249546.2400000002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D373:G373"/>
    <mergeCell ref="A375:G375"/>
    <mergeCell ref="J375:L375"/>
    <mergeCell ref="D376:G376"/>
    <mergeCell ref="K376:L376"/>
    <mergeCell ref="K373:L373"/>
    <mergeCell ref="H32:H33"/>
    <mergeCell ref="I32:J32"/>
    <mergeCell ref="K32:K33"/>
    <mergeCell ref="L32:L33"/>
    <mergeCell ref="J372:L372"/>
    <mergeCell ref="I1:L1"/>
    <mergeCell ref="I2:L2"/>
    <mergeCell ref="A8:L8"/>
    <mergeCell ref="A11:L11"/>
    <mergeCell ref="G13:K13"/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</mergeCells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44D4-C797-47F5-BB65-991FED7493AB}">
  <dimension ref="A1:R378"/>
  <sheetViews>
    <sheetView topLeftCell="A21" zoomScaleNormal="100" workbookViewId="0">
      <selection activeCell="S37" sqref="S37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12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227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228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36451</v>
      </c>
      <c r="J35" s="92">
        <f>SUM(J36+J47+J67+J88+J95+J115+J141+J160+J170)</f>
        <v>26758</v>
      </c>
      <c r="K35" s="93">
        <f>SUM(K36+K47+K67+K88+K95+K115+K141+K160+K170)</f>
        <v>24827.61</v>
      </c>
      <c r="L35" s="92">
        <f>SUM(L36+L47+L67+L88+L95+L115+L141+L160+L170)</f>
        <v>24827.61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36451</v>
      </c>
      <c r="J36" s="92">
        <f>SUM(J37+J43)</f>
        <v>26758</v>
      </c>
      <c r="K36" s="101">
        <f>SUM(K37+K43)</f>
        <v>24827.61</v>
      </c>
      <c r="L36" s="102">
        <f>SUM(L37+L43)</f>
        <v>24827.61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35934</v>
      </c>
      <c r="J37" s="92">
        <f>SUM(J38)</f>
        <v>26400</v>
      </c>
      <c r="K37" s="93">
        <f>SUM(K38)</f>
        <v>24494.86</v>
      </c>
      <c r="L37" s="92">
        <f>SUM(L38)</f>
        <v>24494.86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35934</v>
      </c>
      <c r="J38" s="92">
        <f t="shared" ref="J38:L39" si="0">SUM(J39)</f>
        <v>26400</v>
      </c>
      <c r="K38" s="92">
        <f t="shared" si="0"/>
        <v>24494.86</v>
      </c>
      <c r="L38" s="92">
        <f t="shared" si="0"/>
        <v>24494.86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35934</v>
      </c>
      <c r="J39" s="93">
        <f t="shared" si="0"/>
        <v>26400</v>
      </c>
      <c r="K39" s="93">
        <f t="shared" si="0"/>
        <v>24494.86</v>
      </c>
      <c r="L39" s="93">
        <f t="shared" si="0"/>
        <v>24494.86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35934</v>
      </c>
      <c r="J40" s="109">
        <v>26400</v>
      </c>
      <c r="K40" s="109">
        <v>24494.86</v>
      </c>
      <c r="L40" s="109">
        <v>24494.86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517</v>
      </c>
      <c r="J43" s="92">
        <f t="shared" si="1"/>
        <v>358</v>
      </c>
      <c r="K43" s="93">
        <f t="shared" si="1"/>
        <v>332.75</v>
      </c>
      <c r="L43" s="92">
        <f t="shared" si="1"/>
        <v>332.75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517</v>
      </c>
      <c r="J44" s="92">
        <f t="shared" si="1"/>
        <v>358</v>
      </c>
      <c r="K44" s="92">
        <f t="shared" si="1"/>
        <v>332.75</v>
      </c>
      <c r="L44" s="92">
        <f t="shared" si="1"/>
        <v>332.75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517</v>
      </c>
      <c r="J45" s="92">
        <f t="shared" si="1"/>
        <v>358</v>
      </c>
      <c r="K45" s="92">
        <f t="shared" si="1"/>
        <v>332.75</v>
      </c>
      <c r="L45" s="92">
        <f t="shared" si="1"/>
        <v>332.75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517</v>
      </c>
      <c r="J46" s="109">
        <v>358</v>
      </c>
      <c r="K46" s="109">
        <v>332.75</v>
      </c>
      <c r="L46" s="109">
        <v>332.75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36451</v>
      </c>
      <c r="J370" s="143">
        <f>SUM(J35+J186)</f>
        <v>26758</v>
      </c>
      <c r="K370" s="143">
        <f>SUM(K35+K186)</f>
        <v>24827.61</v>
      </c>
      <c r="L370" s="143">
        <f>SUM(L35+L186)</f>
        <v>24827.61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" right="0.7" top="0.75" bottom="0.75" header="0.3" footer="0.3"/>
  <pageSetup scale="73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50C-FAC9-436D-A818-4F5A54B7A037}">
  <sheetPr>
    <pageSetUpPr fitToPage="1"/>
  </sheetPr>
  <dimension ref="A1:R378"/>
  <sheetViews>
    <sheetView topLeftCell="A21" zoomScaleNormal="100" workbookViewId="0">
      <selection activeCell="R33" sqref="R3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29.1" customHeight="1">
      <c r="A28" s="326" t="s">
        <v>219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227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228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21300</v>
      </c>
      <c r="J35" s="92">
        <f>SUM(J36+J47+J67+J88+J95+J115+J141+J160+J170)</f>
        <v>15700</v>
      </c>
      <c r="K35" s="93">
        <f>SUM(K36+K47+K67+K88+K95+K115+K141+K160+K170)</f>
        <v>15347</v>
      </c>
      <c r="L35" s="92">
        <f>SUM(L36+L47+L67+L88+L95+L115+L141+L160+L170)</f>
        <v>15347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21300</v>
      </c>
      <c r="J36" s="92">
        <f>SUM(J37+J43)</f>
        <v>15700</v>
      </c>
      <c r="K36" s="101">
        <f>SUM(K37+K43)</f>
        <v>15347</v>
      </c>
      <c r="L36" s="102">
        <f>SUM(L37+L43)</f>
        <v>15347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21000</v>
      </c>
      <c r="J37" s="92">
        <f>SUM(J38)</f>
        <v>15500</v>
      </c>
      <c r="K37" s="93">
        <f>SUM(K38)</f>
        <v>15147</v>
      </c>
      <c r="L37" s="92">
        <f>SUM(L38)</f>
        <v>15147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21000</v>
      </c>
      <c r="J38" s="92">
        <f t="shared" ref="J38:L39" si="0">SUM(J39)</f>
        <v>15500</v>
      </c>
      <c r="K38" s="92">
        <f t="shared" si="0"/>
        <v>15147</v>
      </c>
      <c r="L38" s="92">
        <f t="shared" si="0"/>
        <v>15147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21000</v>
      </c>
      <c r="J39" s="93">
        <f t="shared" si="0"/>
        <v>15500</v>
      </c>
      <c r="K39" s="93">
        <f t="shared" si="0"/>
        <v>15147</v>
      </c>
      <c r="L39" s="93">
        <f t="shared" si="0"/>
        <v>15147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21000</v>
      </c>
      <c r="J40" s="109">
        <v>15500</v>
      </c>
      <c r="K40" s="109">
        <v>15147</v>
      </c>
      <c r="L40" s="109">
        <v>15147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300</v>
      </c>
      <c r="J43" s="92">
        <f t="shared" si="1"/>
        <v>200</v>
      </c>
      <c r="K43" s="93">
        <f t="shared" si="1"/>
        <v>200</v>
      </c>
      <c r="L43" s="92">
        <f t="shared" si="1"/>
        <v>200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300</v>
      </c>
      <c r="J44" s="92">
        <f t="shared" si="1"/>
        <v>200</v>
      </c>
      <c r="K44" s="92">
        <f t="shared" si="1"/>
        <v>200</v>
      </c>
      <c r="L44" s="92">
        <f t="shared" si="1"/>
        <v>200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300</v>
      </c>
      <c r="J45" s="92">
        <f t="shared" si="1"/>
        <v>200</v>
      </c>
      <c r="K45" s="92">
        <f t="shared" si="1"/>
        <v>200</v>
      </c>
      <c r="L45" s="92">
        <f t="shared" si="1"/>
        <v>200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300</v>
      </c>
      <c r="J46" s="109">
        <v>200</v>
      </c>
      <c r="K46" s="109">
        <v>200</v>
      </c>
      <c r="L46" s="109">
        <v>200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21300</v>
      </c>
      <c r="J370" s="143">
        <f>SUM(J35+J186)</f>
        <v>15700</v>
      </c>
      <c r="K370" s="143">
        <f>SUM(K35+K186)</f>
        <v>15347</v>
      </c>
      <c r="L370" s="143">
        <f>SUM(L35+L186)</f>
        <v>15347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8D06-25A8-4464-97A0-B4BE325C9991}">
  <sheetPr>
    <pageSetUpPr fitToPage="1"/>
  </sheetPr>
  <dimension ref="A1:R378"/>
  <sheetViews>
    <sheetView topLeftCell="A28" zoomScaleNormal="100" workbookViewId="0">
      <selection activeCell="R38" sqref="R38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29.1" customHeight="1">
      <c r="A28" s="326" t="s">
        <v>391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227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228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15151</v>
      </c>
      <c r="J35" s="92">
        <f>SUM(J36+J47+J67+J88+J95+J115+J141+J160+J170)</f>
        <v>11058</v>
      </c>
      <c r="K35" s="93">
        <f>SUM(K36+K47+K67+K88+K95+K115+K141+K160+K170)</f>
        <v>9480.61</v>
      </c>
      <c r="L35" s="92">
        <f>SUM(L36+L47+L67+L88+L95+L115+L141+L160+L170)</f>
        <v>9480.61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15151</v>
      </c>
      <c r="J36" s="92">
        <f>SUM(J37+J43)</f>
        <v>11058</v>
      </c>
      <c r="K36" s="101">
        <f>SUM(K37+K43)</f>
        <v>9480.61</v>
      </c>
      <c r="L36" s="102">
        <f>SUM(L37+L43)</f>
        <v>9480.61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14934</v>
      </c>
      <c r="J37" s="92">
        <f>SUM(J38)</f>
        <v>10900</v>
      </c>
      <c r="K37" s="93">
        <f>SUM(K38)</f>
        <v>9347.86</v>
      </c>
      <c r="L37" s="92">
        <f>SUM(L38)</f>
        <v>9347.86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14934</v>
      </c>
      <c r="J38" s="92">
        <f t="shared" ref="J38:L39" si="0">SUM(J39)</f>
        <v>10900</v>
      </c>
      <c r="K38" s="92">
        <f t="shared" si="0"/>
        <v>9347.86</v>
      </c>
      <c r="L38" s="92">
        <f t="shared" si="0"/>
        <v>9347.86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14934</v>
      </c>
      <c r="J39" s="93">
        <f t="shared" si="0"/>
        <v>10900</v>
      </c>
      <c r="K39" s="93">
        <f t="shared" si="0"/>
        <v>9347.86</v>
      </c>
      <c r="L39" s="93">
        <f t="shared" si="0"/>
        <v>9347.86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14934</v>
      </c>
      <c r="J40" s="109">
        <v>10900</v>
      </c>
      <c r="K40" s="109">
        <v>9347.86</v>
      </c>
      <c r="L40" s="109">
        <v>9347.86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217</v>
      </c>
      <c r="J43" s="92">
        <f t="shared" si="1"/>
        <v>158</v>
      </c>
      <c r="K43" s="93">
        <f t="shared" si="1"/>
        <v>132.75</v>
      </c>
      <c r="L43" s="92">
        <f t="shared" si="1"/>
        <v>132.75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217</v>
      </c>
      <c r="J44" s="92">
        <f t="shared" si="1"/>
        <v>158</v>
      </c>
      <c r="K44" s="92">
        <f t="shared" si="1"/>
        <v>132.75</v>
      </c>
      <c r="L44" s="92">
        <f t="shared" si="1"/>
        <v>132.75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217</v>
      </c>
      <c r="J45" s="92">
        <f t="shared" si="1"/>
        <v>158</v>
      </c>
      <c r="K45" s="92">
        <f t="shared" si="1"/>
        <v>132.75</v>
      </c>
      <c r="L45" s="92">
        <f t="shared" si="1"/>
        <v>132.75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217</v>
      </c>
      <c r="J46" s="109">
        <v>158</v>
      </c>
      <c r="K46" s="109">
        <v>132.75</v>
      </c>
      <c r="L46" s="109">
        <v>132.75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15151</v>
      </c>
      <c r="J370" s="143">
        <f>SUM(J35+J186)</f>
        <v>11058</v>
      </c>
      <c r="K370" s="143">
        <f>SUM(K35+K186)</f>
        <v>9480.61</v>
      </c>
      <c r="L370" s="143">
        <f>SUM(L35+L186)</f>
        <v>9480.61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7F85-F06D-4EBB-9385-10B064257CDB}">
  <dimension ref="A1:R378"/>
  <sheetViews>
    <sheetView topLeftCell="A32" zoomScaleNormal="100" workbookViewId="0">
      <selection activeCell="S187" sqref="S187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422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388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389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423</v>
      </c>
      <c r="L28" s="67"/>
      <c r="M28" s="65"/>
    </row>
    <row r="29" spans="1:13" ht="12.75" customHeight="1">
      <c r="F29" s="56"/>
      <c r="G29" s="72" t="s">
        <v>14</v>
      </c>
      <c r="H29" s="73" t="s">
        <v>392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222</v>
      </c>
      <c r="J30" s="77" t="s">
        <v>390</v>
      </c>
      <c r="K30" s="78" t="s">
        <v>218</v>
      </c>
      <c r="L30" s="78" t="s">
        <v>218</v>
      </c>
      <c r="M30" s="65"/>
    </row>
    <row r="31" spans="1:13" ht="14.25" customHeight="1">
      <c r="A31" s="79" t="s">
        <v>393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hidden="1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0</v>
      </c>
      <c r="J35" s="92">
        <f>SUM(J36+J47+J67+J88+J95+J115+J141+J160+J170)</f>
        <v>0</v>
      </c>
      <c r="K35" s="93">
        <f>SUM(K36+K47+K67+K88+K95+K115+K141+K160+K170)</f>
        <v>0</v>
      </c>
      <c r="L35" s="92">
        <f>SUM(L36+L47+L67+L88+L95+L115+L141+L160+L170)</f>
        <v>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46700</v>
      </c>
      <c r="J186" s="133">
        <f>SUM(J187+J240+J305)</f>
        <v>46700</v>
      </c>
      <c r="K186" s="93">
        <f>SUM(K187+K240+K305)</f>
        <v>45832.97</v>
      </c>
      <c r="L186" s="92">
        <f>SUM(L187+L240+L305)</f>
        <v>45832.97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46700</v>
      </c>
      <c r="J187" s="113">
        <f>SUM(J188+J211+J218+J230+J234)</f>
        <v>46700</v>
      </c>
      <c r="K187" s="113">
        <f>SUM(K188+K211+K218+K230+K234)</f>
        <v>45832.97</v>
      </c>
      <c r="L187" s="113">
        <f>SUM(L188+L211+L218+L230+L234)</f>
        <v>45832.97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46700</v>
      </c>
      <c r="J188" s="133">
        <f>SUM(J189+J192+J197+J203+J208)</f>
        <v>46700</v>
      </c>
      <c r="K188" s="93">
        <f>SUM(K189+K192+K197+K203+K208)</f>
        <v>45832.97</v>
      </c>
      <c r="L188" s="92">
        <f>SUM(L189+L192+L197+L203+L208)</f>
        <v>45832.97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46700</v>
      </c>
      <c r="J192" s="135">
        <f>J193</f>
        <v>46700</v>
      </c>
      <c r="K192" s="114">
        <f>K193</f>
        <v>45832.97</v>
      </c>
      <c r="L192" s="113">
        <f>L193</f>
        <v>45832.97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46700</v>
      </c>
      <c r="J193" s="133">
        <f>SUM(J194:J196)</f>
        <v>46700</v>
      </c>
      <c r="K193" s="93">
        <f>SUM(K194:K196)</f>
        <v>45832.97</v>
      </c>
      <c r="L193" s="92">
        <f>SUM(L194:L196)</f>
        <v>45832.97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46700</v>
      </c>
      <c r="J196" s="108">
        <v>46700</v>
      </c>
      <c r="K196" s="108">
        <v>45832.97</v>
      </c>
      <c r="L196" s="155">
        <v>45832.97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46700</v>
      </c>
      <c r="J370" s="143">
        <f>SUM(J35+J186)</f>
        <v>46700</v>
      </c>
      <c r="K370" s="143">
        <f>SUM(K35+K186)</f>
        <v>45832.97</v>
      </c>
      <c r="L370" s="143">
        <f>SUM(L35+L186)</f>
        <v>45832.97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" right="0.7" top="0.75" bottom="0.75" header="0.3" footer="0.3"/>
  <pageSetup scale="74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F8-49ED-4B21-8363-FAEE4D3EC6B2}">
  <sheetPr>
    <pageSetUpPr fitToPage="1"/>
  </sheetPr>
  <dimension ref="A2:I40"/>
  <sheetViews>
    <sheetView topLeftCell="A15" zoomScaleNormal="100" workbookViewId="0">
      <selection activeCell="F14" sqref="F14"/>
    </sheetView>
  </sheetViews>
  <sheetFormatPr defaultRowHeight="15"/>
  <cols>
    <col min="1" max="1" width="6.42578125" style="319" customWidth="1"/>
    <col min="2" max="2" width="13.7109375" style="319" customWidth="1"/>
    <col min="3" max="3" width="11.5703125" style="319" customWidth="1"/>
    <col min="4" max="4" width="9.140625" style="319"/>
    <col min="5" max="5" width="7.140625" style="319" customWidth="1"/>
    <col min="6" max="6" width="13.7109375" style="319" customWidth="1"/>
    <col min="7" max="7" width="10" style="319" customWidth="1"/>
    <col min="8" max="8" width="13.5703125" style="319" customWidth="1"/>
    <col min="9" max="9" width="9.140625" style="31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73" t="s">
        <v>275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230</v>
      </c>
      <c r="B3" s="374"/>
      <c r="C3" s="374"/>
      <c r="D3" s="374"/>
      <c r="E3" s="374"/>
      <c r="F3" s="374"/>
      <c r="G3" s="374"/>
      <c r="H3" s="374"/>
    </row>
    <row r="6" spans="1:9">
      <c r="A6" s="375" t="s">
        <v>276</v>
      </c>
      <c r="B6" s="375"/>
      <c r="C6" s="375"/>
      <c r="D6" s="375"/>
      <c r="E6" s="375"/>
      <c r="F6" s="375"/>
      <c r="G6" s="375"/>
      <c r="H6" s="375"/>
    </row>
    <row r="9" spans="1:9" ht="15.75">
      <c r="A9" s="376" t="s">
        <v>277</v>
      </c>
      <c r="B9" s="376"/>
      <c r="C9" s="376"/>
      <c r="D9" s="376"/>
      <c r="E9" s="376"/>
      <c r="F9" s="376"/>
      <c r="G9" s="376"/>
      <c r="H9" s="376"/>
      <c r="I9"/>
    </row>
    <row r="10" spans="1:9">
      <c r="D10" s="289"/>
    </row>
    <row r="11" spans="1:9">
      <c r="C11" s="375" t="s">
        <v>417</v>
      </c>
      <c r="D11" s="375"/>
      <c r="E11" s="375"/>
      <c r="F11" s="375"/>
    </row>
    <row r="12" spans="1:9">
      <c r="B12" s="368" t="s">
        <v>278</v>
      </c>
      <c r="C12" s="368"/>
      <c r="D12" s="368"/>
      <c r="E12" s="368"/>
      <c r="F12" s="368"/>
      <c r="G12" s="368"/>
    </row>
    <row r="14" spans="1:9">
      <c r="A14" s="366" t="s">
        <v>279</v>
      </c>
      <c r="B14" s="366"/>
      <c r="C14" s="290">
        <v>45565</v>
      </c>
      <c r="D14" s="291"/>
      <c r="E14" s="291"/>
      <c r="F14" s="291"/>
      <c r="G14" s="291"/>
      <c r="H14" s="291"/>
      <c r="I14"/>
    </row>
    <row r="15" spans="1:9">
      <c r="A15" s="369" t="s">
        <v>280</v>
      </c>
      <c r="B15" s="369"/>
      <c r="C15" s="369"/>
      <c r="D15" s="369"/>
      <c r="E15" s="369"/>
      <c r="F15" s="369"/>
      <c r="G15" s="369"/>
      <c r="H15" s="369"/>
    </row>
    <row r="16" spans="1:9" ht="28.5">
      <c r="A16" s="296" t="s">
        <v>281</v>
      </c>
      <c r="B16" s="296" t="s">
        <v>282</v>
      </c>
      <c r="C16" s="370" t="s">
        <v>283</v>
      </c>
      <c r="D16" s="371"/>
      <c r="E16" s="372"/>
      <c r="F16" s="296" t="s">
        <v>284</v>
      </c>
      <c r="G16" s="297" t="s">
        <v>285</v>
      </c>
      <c r="H16" s="297" t="s">
        <v>286</v>
      </c>
      <c r="I16"/>
    </row>
    <row r="17" spans="1:8">
      <c r="A17" s="292">
        <v>1</v>
      </c>
      <c r="B17" s="315" t="s">
        <v>223</v>
      </c>
      <c r="C17" s="361" t="s">
        <v>424</v>
      </c>
      <c r="D17" s="361"/>
      <c r="E17" s="361"/>
      <c r="F17" s="316" t="s">
        <v>291</v>
      </c>
      <c r="G17" s="317">
        <v>1</v>
      </c>
      <c r="H17" s="318">
        <v>3500</v>
      </c>
    </row>
    <row r="18" spans="1:8">
      <c r="A18" s="292">
        <v>2</v>
      </c>
      <c r="B18" s="315" t="s">
        <v>223</v>
      </c>
      <c r="C18" s="361" t="s">
        <v>288</v>
      </c>
      <c r="D18" s="361"/>
      <c r="E18" s="361"/>
      <c r="F18" s="316" t="s">
        <v>291</v>
      </c>
      <c r="G18" s="317">
        <v>1</v>
      </c>
      <c r="H18" s="318">
        <v>1421957.26</v>
      </c>
    </row>
    <row r="19" spans="1:8">
      <c r="A19" s="292"/>
      <c r="B19" s="315"/>
      <c r="C19" s="367" t="s">
        <v>289</v>
      </c>
      <c r="D19" s="367"/>
      <c r="E19" s="367"/>
      <c r="F19" s="293" t="s">
        <v>291</v>
      </c>
      <c r="G19" s="294">
        <v>1</v>
      </c>
      <c r="H19" s="295">
        <f>0+H17+H18</f>
        <v>1425457.26</v>
      </c>
    </row>
    <row r="20" spans="1:8">
      <c r="A20" s="292">
        <v>3</v>
      </c>
      <c r="B20" s="315" t="s">
        <v>213</v>
      </c>
      <c r="C20" s="361" t="s">
        <v>424</v>
      </c>
      <c r="D20" s="361"/>
      <c r="E20" s="361"/>
      <c r="F20" s="316" t="s">
        <v>426</v>
      </c>
      <c r="G20" s="317">
        <v>6</v>
      </c>
      <c r="H20" s="318">
        <v>83042.039999999994</v>
      </c>
    </row>
    <row r="21" spans="1:8">
      <c r="A21" s="292"/>
      <c r="B21" s="315"/>
      <c r="C21" s="367" t="s">
        <v>289</v>
      </c>
      <c r="D21" s="367"/>
      <c r="E21" s="367"/>
      <c r="F21" s="293" t="s">
        <v>426</v>
      </c>
      <c r="G21" s="294">
        <v>6</v>
      </c>
      <c r="H21" s="295">
        <f>0+H20</f>
        <v>83042.039999999994</v>
      </c>
    </row>
    <row r="22" spans="1:8">
      <c r="A22" s="292">
        <v>4</v>
      </c>
      <c r="B22" s="315" t="s">
        <v>213</v>
      </c>
      <c r="C22" s="361" t="s">
        <v>424</v>
      </c>
      <c r="D22" s="361"/>
      <c r="E22" s="361"/>
      <c r="F22" s="316" t="s">
        <v>291</v>
      </c>
      <c r="G22" s="317">
        <v>1</v>
      </c>
      <c r="H22" s="318">
        <v>48000</v>
      </c>
    </row>
    <row r="23" spans="1:8">
      <c r="A23" s="292">
        <v>5</v>
      </c>
      <c r="B23" s="315" t="s">
        <v>213</v>
      </c>
      <c r="C23" s="361" t="s">
        <v>287</v>
      </c>
      <c r="D23" s="361"/>
      <c r="E23" s="361"/>
      <c r="F23" s="316" t="s">
        <v>291</v>
      </c>
      <c r="G23" s="317">
        <v>1</v>
      </c>
      <c r="H23" s="318">
        <v>14690.97</v>
      </c>
    </row>
    <row r="24" spans="1:8">
      <c r="A24" s="292">
        <v>6</v>
      </c>
      <c r="B24" s="315" t="s">
        <v>213</v>
      </c>
      <c r="C24" s="361" t="s">
        <v>288</v>
      </c>
      <c r="D24" s="361"/>
      <c r="E24" s="361"/>
      <c r="F24" s="316" t="s">
        <v>291</v>
      </c>
      <c r="G24" s="317">
        <v>1</v>
      </c>
      <c r="H24" s="318">
        <v>574840.41</v>
      </c>
    </row>
    <row r="25" spans="1:8">
      <c r="A25" s="292"/>
      <c r="B25" s="315"/>
      <c r="C25" s="367" t="s">
        <v>289</v>
      </c>
      <c r="D25" s="367"/>
      <c r="E25" s="367"/>
      <c r="F25" s="293" t="s">
        <v>291</v>
      </c>
      <c r="G25" s="294">
        <v>1</v>
      </c>
      <c r="H25" s="295">
        <f>0+H22+H23+H24</f>
        <v>637531.38</v>
      </c>
    </row>
    <row r="26" spans="1:8">
      <c r="A26" s="292">
        <v>7</v>
      </c>
      <c r="B26" s="315" t="s">
        <v>227</v>
      </c>
      <c r="C26" s="361" t="s">
        <v>288</v>
      </c>
      <c r="D26" s="361"/>
      <c r="E26" s="361"/>
      <c r="F26" s="316" t="s">
        <v>291</v>
      </c>
      <c r="G26" s="317">
        <v>1</v>
      </c>
      <c r="H26" s="318">
        <v>24827.61</v>
      </c>
    </row>
    <row r="27" spans="1:8">
      <c r="A27" s="292"/>
      <c r="B27" s="315"/>
      <c r="C27" s="367" t="s">
        <v>289</v>
      </c>
      <c r="D27" s="367"/>
      <c r="E27" s="367"/>
      <c r="F27" s="293" t="s">
        <v>291</v>
      </c>
      <c r="G27" s="294">
        <v>1</v>
      </c>
      <c r="H27" s="295">
        <f>0+H26</f>
        <v>24827.61</v>
      </c>
    </row>
    <row r="28" spans="1:8">
      <c r="A28" s="292"/>
      <c r="B28" s="315"/>
      <c r="C28" s="361"/>
      <c r="D28" s="361"/>
      <c r="E28" s="361"/>
      <c r="F28" s="316"/>
      <c r="G28" s="317"/>
      <c r="H28" s="318"/>
    </row>
    <row r="29" spans="1:8">
      <c r="A29" s="361" t="s">
        <v>425</v>
      </c>
      <c r="B29" s="361"/>
      <c r="C29" s="361"/>
      <c r="D29" s="361"/>
      <c r="E29" s="361"/>
      <c r="F29" s="362"/>
      <c r="G29" s="363"/>
      <c r="H29" s="364"/>
    </row>
    <row r="30" spans="1:8">
      <c r="A30" s="315"/>
      <c r="B30" s="315"/>
      <c r="C30" s="361"/>
      <c r="D30" s="361"/>
      <c r="E30" s="361"/>
      <c r="F30" s="316"/>
      <c r="G30" s="317"/>
      <c r="H30" s="318"/>
    </row>
    <row r="31" spans="1:8">
      <c r="A31" s="315">
        <v>1</v>
      </c>
      <c r="B31" s="315" t="s">
        <v>213</v>
      </c>
      <c r="C31" s="361" t="s">
        <v>424</v>
      </c>
      <c r="D31" s="361"/>
      <c r="E31" s="361"/>
      <c r="F31" s="316" t="s">
        <v>426</v>
      </c>
      <c r="G31" s="317">
        <v>6</v>
      </c>
      <c r="H31" s="318">
        <v>45832.97</v>
      </c>
    </row>
    <row r="32" spans="1:8">
      <c r="A32" s="315"/>
      <c r="B32" s="315"/>
      <c r="C32" s="367" t="s">
        <v>289</v>
      </c>
      <c r="D32" s="367"/>
      <c r="E32" s="367"/>
      <c r="F32" s="293" t="s">
        <v>426</v>
      </c>
      <c r="G32" s="294">
        <v>6</v>
      </c>
      <c r="H32" s="295">
        <f>0+H31</f>
        <v>45832.97</v>
      </c>
    </row>
    <row r="33" spans="1:8">
      <c r="C33" s="365"/>
      <c r="D33" s="365"/>
      <c r="E33" s="365"/>
    </row>
    <row r="35" spans="1:8">
      <c r="A35" s="366" t="s">
        <v>433</v>
      </c>
      <c r="B35" s="366"/>
      <c r="C35" s="366"/>
      <c r="D35" s="366"/>
      <c r="E35" s="360" t="s">
        <v>434</v>
      </c>
      <c r="F35" s="360"/>
      <c r="G35" s="360"/>
      <c r="H35" s="360"/>
    </row>
    <row r="36" spans="1:8">
      <c r="E36" s="359" t="s">
        <v>290</v>
      </c>
      <c r="F36" s="359"/>
      <c r="G36" s="359"/>
      <c r="H36" s="359"/>
    </row>
    <row r="39" spans="1:8" ht="29.25" customHeight="1">
      <c r="A39" s="366" t="s">
        <v>210</v>
      </c>
      <c r="B39" s="366"/>
      <c r="C39" s="366"/>
      <c r="D39" s="366"/>
      <c r="E39" s="360" t="s">
        <v>211</v>
      </c>
      <c r="F39" s="360"/>
      <c r="G39" s="360"/>
      <c r="H39" s="360"/>
    </row>
    <row r="40" spans="1:8">
      <c r="E40" s="359" t="s">
        <v>290</v>
      </c>
      <c r="F40" s="359"/>
      <c r="G40" s="359"/>
      <c r="H40" s="359"/>
    </row>
  </sheetData>
  <mergeCells count="32"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28:E28"/>
    <mergeCell ref="C18:E18"/>
    <mergeCell ref="C20:E20"/>
    <mergeCell ref="C21:E21"/>
    <mergeCell ref="C22:E22"/>
    <mergeCell ref="C23:E23"/>
    <mergeCell ref="C24:E24"/>
    <mergeCell ref="C19:E19"/>
    <mergeCell ref="C25:E25"/>
    <mergeCell ref="C27:E27"/>
    <mergeCell ref="C26:E26"/>
    <mergeCell ref="E40:H40"/>
    <mergeCell ref="E39:H39"/>
    <mergeCell ref="C30:E30"/>
    <mergeCell ref="E35:H35"/>
    <mergeCell ref="A29:H29"/>
    <mergeCell ref="C33:E33"/>
    <mergeCell ref="A35:D35"/>
    <mergeCell ref="E36:H36"/>
    <mergeCell ref="A39:D39"/>
    <mergeCell ref="C31:E31"/>
    <mergeCell ref="C32:E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E79-B195-4120-9DED-02D0C44EA997}">
  <sheetPr>
    <pageSetUpPr fitToPage="1"/>
  </sheetPr>
  <dimension ref="A2:I38"/>
  <sheetViews>
    <sheetView topLeftCell="A7" zoomScaleNormal="100" workbookViewId="0">
      <selection activeCell="F14" sqref="F14"/>
    </sheetView>
  </sheetViews>
  <sheetFormatPr defaultRowHeight="15"/>
  <cols>
    <col min="1" max="1" width="6.42578125" style="319" customWidth="1"/>
    <col min="2" max="2" width="13.7109375" style="319" customWidth="1"/>
    <col min="3" max="3" width="11.5703125" style="319" customWidth="1"/>
    <col min="4" max="4" width="9.140625" style="319"/>
    <col min="5" max="5" width="7.140625" style="319" customWidth="1"/>
    <col min="6" max="6" width="13.7109375" style="319" customWidth="1"/>
    <col min="7" max="7" width="10" style="319" customWidth="1"/>
    <col min="8" max="8" width="13.5703125" style="319" customWidth="1"/>
    <col min="9" max="9" width="9.140625" style="31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73" t="s">
        <v>275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230</v>
      </c>
      <c r="B3" s="374"/>
      <c r="C3" s="374"/>
      <c r="D3" s="374"/>
      <c r="E3" s="374"/>
      <c r="F3" s="374"/>
      <c r="G3" s="374"/>
      <c r="H3" s="374"/>
    </row>
    <row r="6" spans="1:9">
      <c r="A6" s="375" t="s">
        <v>276</v>
      </c>
      <c r="B6" s="375"/>
      <c r="C6" s="375"/>
      <c r="D6" s="375"/>
      <c r="E6" s="375"/>
      <c r="F6" s="375"/>
      <c r="G6" s="375"/>
      <c r="H6" s="375"/>
    </row>
    <row r="9" spans="1:9" ht="15.75">
      <c r="A9" s="376" t="s">
        <v>277</v>
      </c>
      <c r="B9" s="376"/>
      <c r="C9" s="376"/>
      <c r="D9" s="376"/>
      <c r="E9" s="376"/>
      <c r="F9" s="376"/>
      <c r="G9" s="376"/>
      <c r="H9" s="376"/>
      <c r="I9"/>
    </row>
    <row r="10" spans="1:9">
      <c r="D10" s="289"/>
    </row>
    <row r="11" spans="1:9">
      <c r="C11" s="375" t="s">
        <v>417</v>
      </c>
      <c r="D11" s="375"/>
      <c r="E11" s="375"/>
      <c r="F11" s="375"/>
    </row>
    <row r="12" spans="1:9">
      <c r="B12" s="368" t="s">
        <v>278</v>
      </c>
      <c r="C12" s="368"/>
      <c r="D12" s="368"/>
      <c r="E12" s="368"/>
      <c r="F12" s="368"/>
      <c r="G12" s="368"/>
    </row>
    <row r="14" spans="1:9">
      <c r="A14" s="366" t="s">
        <v>279</v>
      </c>
      <c r="B14" s="366"/>
      <c r="C14" s="290">
        <v>45565</v>
      </c>
      <c r="D14" s="291"/>
      <c r="E14" s="291"/>
      <c r="F14" s="291"/>
      <c r="G14" s="291"/>
      <c r="H14" s="291"/>
      <c r="I14"/>
    </row>
    <row r="15" spans="1:9">
      <c r="A15" s="369" t="s">
        <v>280</v>
      </c>
      <c r="B15" s="369"/>
      <c r="C15" s="369"/>
      <c r="D15" s="369"/>
      <c r="E15" s="369"/>
      <c r="F15" s="369"/>
      <c r="G15" s="369"/>
      <c r="H15" s="369"/>
    </row>
    <row r="16" spans="1:9" ht="28.5">
      <c r="A16" s="296" t="s">
        <v>281</v>
      </c>
      <c r="B16" s="296" t="s">
        <v>282</v>
      </c>
      <c r="C16" s="370" t="s">
        <v>283</v>
      </c>
      <c r="D16" s="371"/>
      <c r="E16" s="372"/>
      <c r="F16" s="296" t="s">
        <v>284</v>
      </c>
      <c r="G16" s="297" t="s">
        <v>285</v>
      </c>
      <c r="H16" s="297" t="s">
        <v>286</v>
      </c>
      <c r="I16"/>
    </row>
    <row r="17" spans="1:8">
      <c r="A17" s="292">
        <v>1</v>
      </c>
      <c r="B17" s="315" t="s">
        <v>223</v>
      </c>
      <c r="C17" s="361" t="s">
        <v>424</v>
      </c>
      <c r="D17" s="361"/>
      <c r="E17" s="361"/>
      <c r="F17" s="316" t="s">
        <v>12</v>
      </c>
      <c r="G17" s="317" t="s">
        <v>12</v>
      </c>
      <c r="H17" s="318">
        <v>3500</v>
      </c>
    </row>
    <row r="18" spans="1:8">
      <c r="A18" s="292">
        <v>2</v>
      </c>
      <c r="B18" s="315" t="s">
        <v>223</v>
      </c>
      <c r="C18" s="361" t="s">
        <v>288</v>
      </c>
      <c r="D18" s="361"/>
      <c r="E18" s="361"/>
      <c r="F18" s="316" t="s">
        <v>12</v>
      </c>
      <c r="G18" s="317" t="s">
        <v>12</v>
      </c>
      <c r="H18" s="318">
        <v>1421957.26</v>
      </c>
    </row>
    <row r="19" spans="1:8">
      <c r="A19" s="292"/>
      <c r="B19" s="315"/>
      <c r="C19" s="367" t="s">
        <v>289</v>
      </c>
      <c r="D19" s="367"/>
      <c r="E19" s="367"/>
      <c r="F19" s="293" t="s">
        <v>12</v>
      </c>
      <c r="G19" s="294" t="s">
        <v>12</v>
      </c>
      <c r="H19" s="295">
        <f>0+H17+H18</f>
        <v>1425457.26</v>
      </c>
    </row>
    <row r="20" spans="1:8">
      <c r="A20" s="292">
        <v>3</v>
      </c>
      <c r="B20" s="315" t="s">
        <v>213</v>
      </c>
      <c r="C20" s="361" t="s">
        <v>424</v>
      </c>
      <c r="D20" s="361"/>
      <c r="E20" s="361"/>
      <c r="F20" s="316" t="s">
        <v>12</v>
      </c>
      <c r="G20" s="317" t="s">
        <v>12</v>
      </c>
      <c r="H20" s="318">
        <v>131042.04</v>
      </c>
    </row>
    <row r="21" spans="1:8">
      <c r="A21" s="292">
        <v>4</v>
      </c>
      <c r="B21" s="315" t="s">
        <v>213</v>
      </c>
      <c r="C21" s="361" t="s">
        <v>287</v>
      </c>
      <c r="D21" s="361"/>
      <c r="E21" s="361"/>
      <c r="F21" s="316" t="s">
        <v>12</v>
      </c>
      <c r="G21" s="317" t="s">
        <v>12</v>
      </c>
      <c r="H21" s="318">
        <v>14690.97</v>
      </c>
    </row>
    <row r="22" spans="1:8">
      <c r="A22" s="292">
        <v>5</v>
      </c>
      <c r="B22" s="315" t="s">
        <v>213</v>
      </c>
      <c r="C22" s="361" t="s">
        <v>288</v>
      </c>
      <c r="D22" s="361"/>
      <c r="E22" s="361"/>
      <c r="F22" s="316" t="s">
        <v>12</v>
      </c>
      <c r="G22" s="317" t="s">
        <v>12</v>
      </c>
      <c r="H22" s="318">
        <v>574840.41</v>
      </c>
    </row>
    <row r="23" spans="1:8">
      <c r="A23" s="292"/>
      <c r="B23" s="315"/>
      <c r="C23" s="367" t="s">
        <v>289</v>
      </c>
      <c r="D23" s="367"/>
      <c r="E23" s="367"/>
      <c r="F23" s="293" t="s">
        <v>12</v>
      </c>
      <c r="G23" s="294" t="s">
        <v>12</v>
      </c>
      <c r="H23" s="295">
        <f>0+H20+H21+H22</f>
        <v>720573.42</v>
      </c>
    </row>
    <row r="24" spans="1:8">
      <c r="A24" s="292">
        <v>6</v>
      </c>
      <c r="B24" s="315" t="s">
        <v>227</v>
      </c>
      <c r="C24" s="361" t="s">
        <v>288</v>
      </c>
      <c r="D24" s="361"/>
      <c r="E24" s="361"/>
      <c r="F24" s="316" t="s">
        <v>12</v>
      </c>
      <c r="G24" s="317" t="s">
        <v>12</v>
      </c>
      <c r="H24" s="318">
        <v>24827.61</v>
      </c>
    </row>
    <row r="25" spans="1:8">
      <c r="A25" s="292"/>
      <c r="B25" s="315"/>
      <c r="C25" s="367" t="s">
        <v>289</v>
      </c>
      <c r="D25" s="367"/>
      <c r="E25" s="367"/>
      <c r="F25" s="293" t="s">
        <v>12</v>
      </c>
      <c r="G25" s="294" t="s">
        <v>12</v>
      </c>
      <c r="H25" s="295">
        <f>0+H24</f>
        <v>24827.61</v>
      </c>
    </row>
    <row r="26" spans="1:8">
      <c r="A26" s="292"/>
      <c r="B26" s="315"/>
      <c r="C26" s="361"/>
      <c r="D26" s="361"/>
      <c r="E26" s="361"/>
      <c r="F26" s="316"/>
      <c r="G26" s="317"/>
      <c r="H26" s="318"/>
    </row>
    <row r="27" spans="1:8">
      <c r="A27" s="361" t="s">
        <v>425</v>
      </c>
      <c r="B27" s="361"/>
      <c r="C27" s="361"/>
      <c r="D27" s="361"/>
      <c r="E27" s="361"/>
      <c r="F27" s="362"/>
      <c r="G27" s="363"/>
      <c r="H27" s="364"/>
    </row>
    <row r="28" spans="1:8">
      <c r="A28" s="315"/>
      <c r="B28" s="315"/>
      <c r="C28" s="361"/>
      <c r="D28" s="361"/>
      <c r="E28" s="361"/>
      <c r="F28" s="316"/>
      <c r="G28" s="317"/>
      <c r="H28" s="318"/>
    </row>
    <row r="29" spans="1:8">
      <c r="A29" s="315">
        <v>1</v>
      </c>
      <c r="B29" s="315" t="s">
        <v>213</v>
      </c>
      <c r="C29" s="361" t="s">
        <v>424</v>
      </c>
      <c r="D29" s="361"/>
      <c r="E29" s="361"/>
      <c r="F29" s="316" t="s">
        <v>12</v>
      </c>
      <c r="G29" s="317" t="s">
        <v>12</v>
      </c>
      <c r="H29" s="318">
        <v>45832.97</v>
      </c>
    </row>
    <row r="30" spans="1:8">
      <c r="A30" s="315"/>
      <c r="B30" s="315"/>
      <c r="C30" s="367" t="s">
        <v>289</v>
      </c>
      <c r="D30" s="367"/>
      <c r="E30" s="367"/>
      <c r="F30" s="293" t="s">
        <v>12</v>
      </c>
      <c r="G30" s="294" t="s">
        <v>12</v>
      </c>
      <c r="H30" s="295">
        <f>0+H29</f>
        <v>45832.97</v>
      </c>
    </row>
    <row r="31" spans="1:8">
      <c r="C31" s="365"/>
      <c r="D31" s="365"/>
      <c r="E31" s="365"/>
    </row>
    <row r="33" spans="1:8">
      <c r="A33" s="366" t="s">
        <v>433</v>
      </c>
      <c r="B33" s="366"/>
      <c r="C33" s="366"/>
      <c r="D33" s="366"/>
      <c r="E33" s="360" t="s">
        <v>434</v>
      </c>
      <c r="F33" s="360"/>
      <c r="G33" s="360"/>
      <c r="H33" s="360"/>
    </row>
    <row r="34" spans="1:8">
      <c r="E34" s="359" t="s">
        <v>290</v>
      </c>
      <c r="F34" s="359"/>
      <c r="G34" s="359"/>
      <c r="H34" s="359"/>
    </row>
    <row r="37" spans="1:8" ht="29.25" customHeight="1">
      <c r="A37" s="366" t="s">
        <v>210</v>
      </c>
      <c r="B37" s="366"/>
      <c r="C37" s="366"/>
      <c r="D37" s="366"/>
      <c r="E37" s="360" t="s">
        <v>211</v>
      </c>
      <c r="F37" s="360"/>
      <c r="G37" s="360"/>
      <c r="H37" s="360"/>
    </row>
    <row r="38" spans="1:8">
      <c r="E38" s="359" t="s">
        <v>290</v>
      </c>
      <c r="F38" s="359"/>
      <c r="G38" s="359"/>
      <c r="H38" s="359"/>
    </row>
  </sheetData>
  <mergeCells count="30"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28:E28"/>
    <mergeCell ref="C18:E18"/>
    <mergeCell ref="C20:E20"/>
    <mergeCell ref="C21:E21"/>
    <mergeCell ref="C22:E22"/>
    <mergeCell ref="C23:E23"/>
    <mergeCell ref="C24:E24"/>
    <mergeCell ref="C19:E19"/>
    <mergeCell ref="C25:E25"/>
    <mergeCell ref="C26:E26"/>
    <mergeCell ref="A27:H27"/>
    <mergeCell ref="E38:H38"/>
    <mergeCell ref="E33:H33"/>
    <mergeCell ref="E37:H37"/>
    <mergeCell ref="C29:E29"/>
    <mergeCell ref="C30:E30"/>
    <mergeCell ref="C31:E31"/>
    <mergeCell ref="A33:D33"/>
    <mergeCell ref="E34:H34"/>
    <mergeCell ref="A37:D3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3C09-580A-4669-AD7D-920F0380D3C7}">
  <sheetPr>
    <pageSetUpPr fitToPage="1"/>
  </sheetPr>
  <dimension ref="A2:I40"/>
  <sheetViews>
    <sheetView topLeftCell="A9" zoomScaleNormal="100" workbookViewId="0">
      <selection activeCell="J16" sqref="J16"/>
    </sheetView>
  </sheetViews>
  <sheetFormatPr defaultRowHeight="15"/>
  <cols>
    <col min="1" max="1" width="6.42578125" style="304" customWidth="1"/>
    <col min="2" max="2" width="13.7109375" style="304" customWidth="1"/>
    <col min="3" max="3" width="11.5703125" style="304" customWidth="1"/>
    <col min="4" max="4" width="9.140625" style="304"/>
    <col min="5" max="5" width="7.140625" style="304" customWidth="1"/>
    <col min="6" max="6" width="13.7109375" style="304" customWidth="1"/>
    <col min="7" max="7" width="10" style="304" customWidth="1"/>
    <col min="8" max="8" width="13.5703125" style="304" customWidth="1"/>
    <col min="9" max="9" width="9.140625" style="304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73" t="s">
        <v>275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230</v>
      </c>
      <c r="B3" s="374"/>
      <c r="C3" s="374"/>
      <c r="D3" s="374"/>
      <c r="E3" s="374"/>
      <c r="F3" s="374"/>
      <c r="G3" s="374"/>
      <c r="H3" s="374"/>
    </row>
    <row r="6" spans="1:9">
      <c r="A6" s="375" t="s">
        <v>276</v>
      </c>
      <c r="B6" s="375"/>
      <c r="C6" s="375"/>
      <c r="D6" s="375"/>
      <c r="E6" s="375"/>
      <c r="F6" s="375"/>
      <c r="G6" s="375"/>
      <c r="H6" s="375"/>
    </row>
    <row r="9" spans="1:9" ht="15.75">
      <c r="A9" s="376" t="s">
        <v>292</v>
      </c>
      <c r="B9" s="376"/>
      <c r="C9" s="376"/>
      <c r="D9" s="376"/>
      <c r="E9" s="376"/>
      <c r="F9" s="376"/>
      <c r="G9" s="376"/>
      <c r="H9" s="376"/>
      <c r="I9"/>
    </row>
    <row r="10" spans="1:9">
      <c r="D10" s="289"/>
    </row>
    <row r="11" spans="1:9">
      <c r="C11" s="375" t="s">
        <v>417</v>
      </c>
      <c r="D11" s="375"/>
      <c r="E11" s="375"/>
      <c r="F11" s="375"/>
    </row>
    <row r="12" spans="1:9">
      <c r="B12" s="368" t="s">
        <v>278</v>
      </c>
      <c r="C12" s="368"/>
      <c r="D12" s="368"/>
      <c r="E12" s="368"/>
      <c r="F12" s="368"/>
      <c r="G12" s="368"/>
    </row>
    <row r="14" spans="1:9">
      <c r="A14" s="366" t="s">
        <v>279</v>
      </c>
      <c r="B14" s="366"/>
      <c r="C14" s="290">
        <v>45565</v>
      </c>
      <c r="D14" s="291"/>
      <c r="E14" s="291"/>
      <c r="F14" s="291"/>
      <c r="G14" s="291"/>
      <c r="H14" s="291"/>
      <c r="I14"/>
    </row>
    <row r="15" spans="1:9">
      <c r="A15" s="369" t="s">
        <v>293</v>
      </c>
      <c r="B15" s="369"/>
      <c r="C15" s="369"/>
      <c r="D15" s="369"/>
      <c r="E15" s="369"/>
      <c r="F15" s="369"/>
      <c r="G15" s="369"/>
      <c r="H15" s="369"/>
    </row>
    <row r="16" spans="1:9" ht="28.5">
      <c r="A16" s="296" t="s">
        <v>281</v>
      </c>
      <c r="B16" s="296" t="s">
        <v>282</v>
      </c>
      <c r="C16" s="370" t="s">
        <v>283</v>
      </c>
      <c r="D16" s="371"/>
      <c r="E16" s="372"/>
      <c r="F16" s="296" t="s">
        <v>284</v>
      </c>
      <c r="G16" s="297" t="s">
        <v>285</v>
      </c>
      <c r="H16" s="297" t="s">
        <v>286</v>
      </c>
      <c r="I16"/>
    </row>
    <row r="17" spans="1:8">
      <c r="A17" s="292">
        <v>1</v>
      </c>
      <c r="B17" s="299" t="s">
        <v>223</v>
      </c>
      <c r="C17" s="361" t="s">
        <v>288</v>
      </c>
      <c r="D17" s="361"/>
      <c r="E17" s="361"/>
      <c r="F17" s="301" t="s">
        <v>291</v>
      </c>
      <c r="G17" s="302">
        <v>1</v>
      </c>
      <c r="H17" s="303">
        <v>197351.33</v>
      </c>
    </row>
    <row r="18" spans="1:8">
      <c r="A18" s="292">
        <v>2</v>
      </c>
      <c r="B18" s="299" t="s">
        <v>223</v>
      </c>
      <c r="C18" s="361" t="s">
        <v>294</v>
      </c>
      <c r="D18" s="361"/>
      <c r="E18" s="361"/>
      <c r="F18" s="301" t="s">
        <v>291</v>
      </c>
      <c r="G18" s="302">
        <v>1</v>
      </c>
      <c r="H18" s="303">
        <v>6288.4</v>
      </c>
    </row>
    <row r="19" spans="1:8">
      <c r="A19" s="292">
        <v>3</v>
      </c>
      <c r="B19" s="299" t="s">
        <v>223</v>
      </c>
      <c r="C19" s="361" t="s">
        <v>295</v>
      </c>
      <c r="D19" s="361"/>
      <c r="E19" s="361"/>
      <c r="F19" s="301" t="s">
        <v>291</v>
      </c>
      <c r="G19" s="302">
        <v>1</v>
      </c>
      <c r="H19" s="303">
        <v>122758.67</v>
      </c>
    </row>
    <row r="20" spans="1:8">
      <c r="A20" s="292">
        <v>4</v>
      </c>
      <c r="B20" s="299" t="s">
        <v>223</v>
      </c>
      <c r="C20" s="361" t="s">
        <v>296</v>
      </c>
      <c r="D20" s="361"/>
      <c r="E20" s="361"/>
      <c r="F20" s="301" t="s">
        <v>291</v>
      </c>
      <c r="G20" s="302">
        <v>1</v>
      </c>
      <c r="H20" s="303">
        <v>1776.99</v>
      </c>
    </row>
    <row r="21" spans="1:8">
      <c r="A21" s="292"/>
      <c r="B21" s="299"/>
      <c r="C21" s="367" t="s">
        <v>289</v>
      </c>
      <c r="D21" s="367"/>
      <c r="E21" s="367"/>
      <c r="F21" s="293" t="s">
        <v>291</v>
      </c>
      <c r="G21" s="294">
        <v>1</v>
      </c>
      <c r="H21" s="295">
        <f>0+H17+H18+H19</f>
        <v>326398.39999999997</v>
      </c>
    </row>
    <row r="22" spans="1:8">
      <c r="A22" s="292">
        <v>5</v>
      </c>
      <c r="B22" s="299" t="s">
        <v>213</v>
      </c>
      <c r="C22" s="361" t="s">
        <v>287</v>
      </c>
      <c r="D22" s="361"/>
      <c r="E22" s="361"/>
      <c r="F22" s="301" t="s">
        <v>291</v>
      </c>
      <c r="G22" s="302">
        <v>1</v>
      </c>
      <c r="H22" s="303">
        <v>60.35</v>
      </c>
    </row>
    <row r="23" spans="1:8">
      <c r="A23" s="292">
        <v>6</v>
      </c>
      <c r="B23" s="299" t="s">
        <v>213</v>
      </c>
      <c r="C23" s="361" t="s">
        <v>288</v>
      </c>
      <c r="D23" s="361"/>
      <c r="E23" s="361"/>
      <c r="F23" s="301" t="s">
        <v>291</v>
      </c>
      <c r="G23" s="302">
        <v>1</v>
      </c>
      <c r="H23" s="303">
        <v>58527.27</v>
      </c>
    </row>
    <row r="24" spans="1:8">
      <c r="A24" s="292">
        <v>7</v>
      </c>
      <c r="B24" s="299" t="s">
        <v>213</v>
      </c>
      <c r="C24" s="361" t="s">
        <v>294</v>
      </c>
      <c r="D24" s="361"/>
      <c r="E24" s="361"/>
      <c r="F24" s="301" t="s">
        <v>291</v>
      </c>
      <c r="G24" s="302">
        <v>1</v>
      </c>
      <c r="H24" s="303">
        <v>5531.45</v>
      </c>
    </row>
    <row r="25" spans="1:8">
      <c r="A25" s="292">
        <v>8</v>
      </c>
      <c r="B25" s="299" t="s">
        <v>213</v>
      </c>
      <c r="C25" s="361" t="s">
        <v>295</v>
      </c>
      <c r="D25" s="361"/>
      <c r="E25" s="361"/>
      <c r="F25" s="301" t="s">
        <v>291</v>
      </c>
      <c r="G25" s="302">
        <v>1</v>
      </c>
      <c r="H25" s="303">
        <v>31590.18</v>
      </c>
    </row>
    <row r="26" spans="1:8">
      <c r="A26" s="292">
        <v>9</v>
      </c>
      <c r="B26" s="299" t="s">
        <v>213</v>
      </c>
      <c r="C26" s="361" t="s">
        <v>296</v>
      </c>
      <c r="D26" s="361"/>
      <c r="E26" s="361"/>
      <c r="F26" s="301" t="s">
        <v>291</v>
      </c>
      <c r="G26" s="302">
        <v>1</v>
      </c>
      <c r="H26" s="303">
        <v>451.54</v>
      </c>
    </row>
    <row r="27" spans="1:8">
      <c r="A27" s="292"/>
      <c r="B27" s="299"/>
      <c r="C27" s="367" t="s">
        <v>289</v>
      </c>
      <c r="D27" s="367"/>
      <c r="E27" s="367"/>
      <c r="F27" s="293" t="s">
        <v>291</v>
      </c>
      <c r="G27" s="294">
        <v>1</v>
      </c>
      <c r="H27" s="295">
        <f>0+H22+H23+H24+H25</f>
        <v>95709.25</v>
      </c>
    </row>
    <row r="28" spans="1:8">
      <c r="A28" s="292">
        <v>10</v>
      </c>
      <c r="B28" s="299" t="s">
        <v>227</v>
      </c>
      <c r="C28" s="361" t="s">
        <v>288</v>
      </c>
      <c r="D28" s="361"/>
      <c r="E28" s="361"/>
      <c r="F28" s="301" t="s">
        <v>291</v>
      </c>
      <c r="G28" s="302">
        <v>1</v>
      </c>
      <c r="H28" s="303">
        <v>2928.36</v>
      </c>
    </row>
    <row r="29" spans="1:8">
      <c r="A29" s="292">
        <v>11</v>
      </c>
      <c r="B29" s="299" t="s">
        <v>227</v>
      </c>
      <c r="C29" s="361" t="s">
        <v>294</v>
      </c>
      <c r="D29" s="361"/>
      <c r="E29" s="361"/>
      <c r="F29" s="301" t="s">
        <v>291</v>
      </c>
      <c r="G29" s="302">
        <v>1</v>
      </c>
      <c r="H29" s="303">
        <v>3587.98</v>
      </c>
    </row>
    <row r="30" spans="1:8">
      <c r="A30" s="292">
        <v>12</v>
      </c>
      <c r="B30" s="299" t="s">
        <v>227</v>
      </c>
      <c r="C30" s="361" t="s">
        <v>295</v>
      </c>
      <c r="D30" s="361"/>
      <c r="E30" s="361"/>
      <c r="F30" s="301" t="s">
        <v>291</v>
      </c>
      <c r="G30" s="302">
        <v>1</v>
      </c>
      <c r="H30" s="303">
        <v>1081.8</v>
      </c>
    </row>
    <row r="31" spans="1:8">
      <c r="A31" s="292">
        <v>13</v>
      </c>
      <c r="B31" s="299" t="s">
        <v>227</v>
      </c>
      <c r="C31" s="361" t="s">
        <v>296</v>
      </c>
      <c r="D31" s="361"/>
      <c r="E31" s="361"/>
      <c r="F31" s="301" t="s">
        <v>291</v>
      </c>
      <c r="G31" s="302">
        <v>1</v>
      </c>
      <c r="H31" s="303">
        <v>15.46</v>
      </c>
    </row>
    <row r="32" spans="1:8">
      <c r="A32" s="292"/>
      <c r="B32" s="299"/>
      <c r="C32" s="367" t="s">
        <v>289</v>
      </c>
      <c r="D32" s="367"/>
      <c r="E32" s="367"/>
      <c r="F32" s="293" t="s">
        <v>291</v>
      </c>
      <c r="G32" s="294">
        <v>1</v>
      </c>
      <c r="H32" s="295">
        <f>0+H28+H29+H30</f>
        <v>7598.14</v>
      </c>
    </row>
    <row r="33" spans="1:8">
      <c r="C33" s="365"/>
      <c r="D33" s="365"/>
      <c r="E33" s="365"/>
    </row>
    <row r="35" spans="1:8">
      <c r="A35" s="366" t="s">
        <v>433</v>
      </c>
      <c r="B35" s="366"/>
      <c r="C35" s="366"/>
      <c r="D35" s="366"/>
      <c r="E35" s="360" t="s">
        <v>434</v>
      </c>
      <c r="F35" s="360"/>
      <c r="G35" s="360"/>
      <c r="H35" s="360"/>
    </row>
    <row r="36" spans="1:8">
      <c r="E36" s="359" t="s">
        <v>290</v>
      </c>
      <c r="F36" s="359"/>
      <c r="G36" s="359"/>
      <c r="H36" s="359"/>
    </row>
    <row r="39" spans="1:8" ht="33" customHeight="1">
      <c r="A39" s="366" t="s">
        <v>210</v>
      </c>
      <c r="B39" s="366"/>
      <c r="C39" s="366"/>
      <c r="D39" s="366"/>
      <c r="E39" s="360" t="s">
        <v>211</v>
      </c>
      <c r="F39" s="360"/>
      <c r="G39" s="360"/>
      <c r="H39" s="360"/>
    </row>
    <row r="40" spans="1:8">
      <c r="E40" s="359" t="s">
        <v>290</v>
      </c>
      <c r="F40" s="359"/>
      <c r="G40" s="359"/>
      <c r="H40" s="359"/>
    </row>
  </sheetData>
  <mergeCells count="32">
    <mergeCell ref="A39:D39"/>
    <mergeCell ref="E40:H40"/>
    <mergeCell ref="E39:H39"/>
    <mergeCell ref="C26:E26"/>
    <mergeCell ref="C27:E27"/>
    <mergeCell ref="C28:E28"/>
    <mergeCell ref="C29:E29"/>
    <mergeCell ref="C30:E30"/>
    <mergeCell ref="C31:E31"/>
    <mergeCell ref="C32:E32"/>
    <mergeCell ref="E35:H35"/>
    <mergeCell ref="C33:E33"/>
    <mergeCell ref="A35:D35"/>
    <mergeCell ref="E36:H36"/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B1F-88BE-4B42-A10D-2A484690EF2A}">
  <sheetPr>
    <pageSetUpPr fitToPage="1"/>
  </sheetPr>
  <dimension ref="A2:I40"/>
  <sheetViews>
    <sheetView topLeftCell="A9" zoomScaleNormal="100" workbookViewId="0">
      <selection activeCell="J16" sqref="J16"/>
    </sheetView>
  </sheetViews>
  <sheetFormatPr defaultRowHeight="15"/>
  <cols>
    <col min="1" max="1" width="6.42578125" style="304" customWidth="1"/>
    <col min="2" max="2" width="13.7109375" style="304" customWidth="1"/>
    <col min="3" max="3" width="11.5703125" style="304" customWidth="1"/>
    <col min="4" max="4" width="9.140625" style="304"/>
    <col min="5" max="5" width="7.140625" style="304" customWidth="1"/>
    <col min="6" max="6" width="13.7109375" style="304" customWidth="1"/>
    <col min="7" max="7" width="10" style="304" customWidth="1"/>
    <col min="8" max="8" width="13.5703125" style="304" customWidth="1"/>
    <col min="9" max="9" width="9.140625" style="304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73" t="s">
        <v>275</v>
      </c>
      <c r="B2" s="373"/>
      <c r="C2" s="373"/>
      <c r="D2" s="373"/>
      <c r="E2" s="373"/>
      <c r="F2" s="373"/>
      <c r="G2" s="373"/>
      <c r="H2" s="373"/>
    </row>
    <row r="3" spans="1:9">
      <c r="A3" s="374" t="s">
        <v>230</v>
      </c>
      <c r="B3" s="374"/>
      <c r="C3" s="374"/>
      <c r="D3" s="374"/>
      <c r="E3" s="374"/>
      <c r="F3" s="374"/>
      <c r="G3" s="374"/>
      <c r="H3" s="374"/>
    </row>
    <row r="6" spans="1:9">
      <c r="A6" s="375" t="s">
        <v>276</v>
      </c>
      <c r="B6" s="375"/>
      <c r="C6" s="375"/>
      <c r="D6" s="375"/>
      <c r="E6" s="375"/>
      <c r="F6" s="375"/>
      <c r="G6" s="375"/>
      <c r="H6" s="375"/>
    </row>
    <row r="9" spans="1:9" ht="15.75">
      <c r="A9" s="376" t="s">
        <v>292</v>
      </c>
      <c r="B9" s="376"/>
      <c r="C9" s="376"/>
      <c r="D9" s="376"/>
      <c r="E9" s="376"/>
      <c r="F9" s="376"/>
      <c r="G9" s="376"/>
      <c r="H9" s="376"/>
      <c r="I9"/>
    </row>
    <row r="10" spans="1:9">
      <c r="D10" s="289"/>
    </row>
    <row r="11" spans="1:9">
      <c r="C11" s="375" t="s">
        <v>417</v>
      </c>
      <c r="D11" s="375"/>
      <c r="E11" s="375"/>
      <c r="F11" s="375"/>
    </row>
    <row r="12" spans="1:9">
      <c r="B12" s="368" t="s">
        <v>278</v>
      </c>
      <c r="C12" s="368"/>
      <c r="D12" s="368"/>
      <c r="E12" s="368"/>
      <c r="F12" s="368"/>
      <c r="G12" s="368"/>
    </row>
    <row r="14" spans="1:9">
      <c r="A14" s="366" t="s">
        <v>279</v>
      </c>
      <c r="B14" s="366"/>
      <c r="C14" s="290">
        <v>45565</v>
      </c>
      <c r="D14" s="291"/>
      <c r="E14" s="291"/>
      <c r="F14" s="291"/>
      <c r="G14" s="291"/>
      <c r="H14" s="291"/>
      <c r="I14"/>
    </row>
    <row r="15" spans="1:9">
      <c r="A15" s="369" t="s">
        <v>293</v>
      </c>
      <c r="B15" s="369"/>
      <c r="C15" s="369"/>
      <c r="D15" s="369"/>
      <c r="E15" s="369"/>
      <c r="F15" s="369"/>
      <c r="G15" s="369"/>
      <c r="H15" s="369"/>
    </row>
    <row r="16" spans="1:9" ht="28.5">
      <c r="A16" s="296" t="s">
        <v>281</v>
      </c>
      <c r="B16" s="296" t="s">
        <v>282</v>
      </c>
      <c r="C16" s="370" t="s">
        <v>283</v>
      </c>
      <c r="D16" s="371"/>
      <c r="E16" s="372"/>
      <c r="F16" s="296" t="s">
        <v>284</v>
      </c>
      <c r="G16" s="297" t="s">
        <v>285</v>
      </c>
      <c r="H16" s="297" t="s">
        <v>286</v>
      </c>
      <c r="I16"/>
    </row>
    <row r="17" spans="1:8">
      <c r="A17" s="292">
        <v>1</v>
      </c>
      <c r="B17" s="299" t="s">
        <v>223</v>
      </c>
      <c r="C17" s="361" t="s">
        <v>288</v>
      </c>
      <c r="D17" s="361"/>
      <c r="E17" s="361"/>
      <c r="F17" s="301" t="s">
        <v>12</v>
      </c>
      <c r="G17" s="302" t="s">
        <v>12</v>
      </c>
      <c r="H17" s="303">
        <v>197351.33</v>
      </c>
    </row>
    <row r="18" spans="1:8">
      <c r="A18" s="292">
        <v>2</v>
      </c>
      <c r="B18" s="299" t="s">
        <v>223</v>
      </c>
      <c r="C18" s="361" t="s">
        <v>294</v>
      </c>
      <c r="D18" s="361"/>
      <c r="E18" s="361"/>
      <c r="F18" s="301" t="s">
        <v>12</v>
      </c>
      <c r="G18" s="302" t="s">
        <v>12</v>
      </c>
      <c r="H18" s="303">
        <v>6288.4</v>
      </c>
    </row>
    <row r="19" spans="1:8">
      <c r="A19" s="292">
        <v>3</v>
      </c>
      <c r="B19" s="299" t="s">
        <v>223</v>
      </c>
      <c r="C19" s="361" t="s">
        <v>295</v>
      </c>
      <c r="D19" s="361"/>
      <c r="E19" s="361"/>
      <c r="F19" s="301" t="s">
        <v>12</v>
      </c>
      <c r="G19" s="302" t="s">
        <v>12</v>
      </c>
      <c r="H19" s="303">
        <v>122758.67</v>
      </c>
    </row>
    <row r="20" spans="1:8">
      <c r="A20" s="292">
        <v>4</v>
      </c>
      <c r="B20" s="299" t="s">
        <v>223</v>
      </c>
      <c r="C20" s="361" t="s">
        <v>296</v>
      </c>
      <c r="D20" s="361"/>
      <c r="E20" s="361"/>
      <c r="F20" s="301" t="s">
        <v>12</v>
      </c>
      <c r="G20" s="302" t="s">
        <v>12</v>
      </c>
      <c r="H20" s="303">
        <v>1776.99</v>
      </c>
    </row>
    <row r="21" spans="1:8">
      <c r="A21" s="292"/>
      <c r="B21" s="299"/>
      <c r="C21" s="367" t="s">
        <v>289</v>
      </c>
      <c r="D21" s="367"/>
      <c r="E21" s="367"/>
      <c r="F21" s="293" t="s">
        <v>12</v>
      </c>
      <c r="G21" s="294" t="s">
        <v>12</v>
      </c>
      <c r="H21" s="295">
        <f>0+H17+H18+H19</f>
        <v>326398.39999999997</v>
      </c>
    </row>
    <row r="22" spans="1:8">
      <c r="A22" s="292">
        <v>5</v>
      </c>
      <c r="B22" s="299" t="s">
        <v>213</v>
      </c>
      <c r="C22" s="361" t="s">
        <v>287</v>
      </c>
      <c r="D22" s="361"/>
      <c r="E22" s="361"/>
      <c r="F22" s="301" t="s">
        <v>12</v>
      </c>
      <c r="G22" s="302" t="s">
        <v>12</v>
      </c>
      <c r="H22" s="303">
        <v>60.35</v>
      </c>
    </row>
    <row r="23" spans="1:8">
      <c r="A23" s="292">
        <v>6</v>
      </c>
      <c r="B23" s="299" t="s">
        <v>213</v>
      </c>
      <c r="C23" s="361" t="s">
        <v>288</v>
      </c>
      <c r="D23" s="361"/>
      <c r="E23" s="361"/>
      <c r="F23" s="301" t="s">
        <v>12</v>
      </c>
      <c r="G23" s="302" t="s">
        <v>12</v>
      </c>
      <c r="H23" s="303">
        <v>58527.27</v>
      </c>
    </row>
    <row r="24" spans="1:8">
      <c r="A24" s="292">
        <v>7</v>
      </c>
      <c r="B24" s="299" t="s">
        <v>213</v>
      </c>
      <c r="C24" s="361" t="s">
        <v>294</v>
      </c>
      <c r="D24" s="361"/>
      <c r="E24" s="361"/>
      <c r="F24" s="301" t="s">
        <v>12</v>
      </c>
      <c r="G24" s="302" t="s">
        <v>12</v>
      </c>
      <c r="H24" s="303">
        <v>5531.45</v>
      </c>
    </row>
    <row r="25" spans="1:8">
      <c r="A25" s="292">
        <v>8</v>
      </c>
      <c r="B25" s="299" t="s">
        <v>213</v>
      </c>
      <c r="C25" s="361" t="s">
        <v>295</v>
      </c>
      <c r="D25" s="361"/>
      <c r="E25" s="361"/>
      <c r="F25" s="301" t="s">
        <v>12</v>
      </c>
      <c r="G25" s="302" t="s">
        <v>12</v>
      </c>
      <c r="H25" s="303">
        <v>31590.18</v>
      </c>
    </row>
    <row r="26" spans="1:8">
      <c r="A26" s="292">
        <v>9</v>
      </c>
      <c r="B26" s="299" t="s">
        <v>213</v>
      </c>
      <c r="C26" s="361" t="s">
        <v>296</v>
      </c>
      <c r="D26" s="361"/>
      <c r="E26" s="361"/>
      <c r="F26" s="301" t="s">
        <v>12</v>
      </c>
      <c r="G26" s="302" t="s">
        <v>12</v>
      </c>
      <c r="H26" s="303">
        <v>451.54</v>
      </c>
    </row>
    <row r="27" spans="1:8">
      <c r="A27" s="292"/>
      <c r="B27" s="299"/>
      <c r="C27" s="367" t="s">
        <v>289</v>
      </c>
      <c r="D27" s="367"/>
      <c r="E27" s="367"/>
      <c r="F27" s="293" t="s">
        <v>12</v>
      </c>
      <c r="G27" s="294" t="s">
        <v>12</v>
      </c>
      <c r="H27" s="295">
        <f>0+H22+H23+H24+H25</f>
        <v>95709.25</v>
      </c>
    </row>
    <row r="28" spans="1:8">
      <c r="A28" s="292">
        <v>10</v>
      </c>
      <c r="B28" s="299" t="s">
        <v>227</v>
      </c>
      <c r="C28" s="361" t="s">
        <v>288</v>
      </c>
      <c r="D28" s="361"/>
      <c r="E28" s="361"/>
      <c r="F28" s="301" t="s">
        <v>12</v>
      </c>
      <c r="G28" s="302" t="s">
        <v>12</v>
      </c>
      <c r="H28" s="303">
        <v>2928.36</v>
      </c>
    </row>
    <row r="29" spans="1:8">
      <c r="A29" s="292">
        <v>11</v>
      </c>
      <c r="B29" s="299" t="s">
        <v>227</v>
      </c>
      <c r="C29" s="361" t="s">
        <v>294</v>
      </c>
      <c r="D29" s="361"/>
      <c r="E29" s="361"/>
      <c r="F29" s="301" t="s">
        <v>12</v>
      </c>
      <c r="G29" s="302" t="s">
        <v>12</v>
      </c>
      <c r="H29" s="303">
        <v>3587.98</v>
      </c>
    </row>
    <row r="30" spans="1:8">
      <c r="A30" s="292">
        <v>12</v>
      </c>
      <c r="B30" s="299" t="s">
        <v>227</v>
      </c>
      <c r="C30" s="361" t="s">
        <v>295</v>
      </c>
      <c r="D30" s="361"/>
      <c r="E30" s="361"/>
      <c r="F30" s="301" t="s">
        <v>12</v>
      </c>
      <c r="G30" s="302" t="s">
        <v>12</v>
      </c>
      <c r="H30" s="303">
        <v>1081.8</v>
      </c>
    </row>
    <row r="31" spans="1:8">
      <c r="A31" s="292">
        <v>13</v>
      </c>
      <c r="B31" s="299" t="s">
        <v>227</v>
      </c>
      <c r="C31" s="361" t="s">
        <v>296</v>
      </c>
      <c r="D31" s="361"/>
      <c r="E31" s="361"/>
      <c r="F31" s="301" t="s">
        <v>12</v>
      </c>
      <c r="G31" s="302" t="s">
        <v>12</v>
      </c>
      <c r="H31" s="303">
        <v>15.46</v>
      </c>
    </row>
    <row r="32" spans="1:8">
      <c r="A32" s="292"/>
      <c r="B32" s="299"/>
      <c r="C32" s="367" t="s">
        <v>289</v>
      </c>
      <c r="D32" s="367"/>
      <c r="E32" s="367"/>
      <c r="F32" s="293" t="s">
        <v>12</v>
      </c>
      <c r="G32" s="294" t="s">
        <v>12</v>
      </c>
      <c r="H32" s="295">
        <f>0+H28+H29+H30</f>
        <v>7598.14</v>
      </c>
    </row>
    <row r="33" spans="1:8">
      <c r="C33" s="365"/>
      <c r="D33" s="365"/>
      <c r="E33" s="365"/>
    </row>
    <row r="35" spans="1:8">
      <c r="A35" s="366" t="s">
        <v>433</v>
      </c>
      <c r="B35" s="366"/>
      <c r="C35" s="366"/>
      <c r="D35" s="366"/>
      <c r="E35" s="360" t="s">
        <v>434</v>
      </c>
      <c r="F35" s="360"/>
      <c r="G35" s="360"/>
      <c r="H35" s="360"/>
    </row>
    <row r="36" spans="1:8">
      <c r="E36" s="359" t="s">
        <v>290</v>
      </c>
      <c r="F36" s="359"/>
      <c r="G36" s="359"/>
      <c r="H36" s="359"/>
    </row>
    <row r="39" spans="1:8" ht="29.25" customHeight="1">
      <c r="A39" s="366" t="s">
        <v>210</v>
      </c>
      <c r="B39" s="366"/>
      <c r="C39" s="366"/>
      <c r="D39" s="366"/>
      <c r="E39" s="360" t="s">
        <v>211</v>
      </c>
      <c r="F39" s="360"/>
      <c r="G39" s="360"/>
      <c r="H39" s="360"/>
    </row>
    <row r="40" spans="1:8">
      <c r="E40" s="359" t="s">
        <v>290</v>
      </c>
      <c r="F40" s="359"/>
      <c r="G40" s="359"/>
      <c r="H40" s="359"/>
    </row>
  </sheetData>
  <mergeCells count="32">
    <mergeCell ref="A39:D39"/>
    <mergeCell ref="E40:H40"/>
    <mergeCell ref="E39:H39"/>
    <mergeCell ref="C26:E26"/>
    <mergeCell ref="C27:E27"/>
    <mergeCell ref="C28:E28"/>
    <mergeCell ref="C29:E29"/>
    <mergeCell ref="C30:E30"/>
    <mergeCell ref="C31:E31"/>
    <mergeCell ref="C32:E32"/>
    <mergeCell ref="E35:H35"/>
    <mergeCell ref="C33:E33"/>
    <mergeCell ref="A35:D35"/>
    <mergeCell ref="E36:H36"/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F1BE-F2E6-4881-B759-9890464AA74E}">
  <sheetPr>
    <pageSetUpPr fitToPage="1"/>
  </sheetPr>
  <dimension ref="A1:L98"/>
  <sheetViews>
    <sheetView topLeftCell="A20" zoomScaleNormal="100" workbookViewId="0">
      <selection activeCell="N94" sqref="N94"/>
    </sheetView>
  </sheetViews>
  <sheetFormatPr defaultRowHeight="15"/>
  <cols>
    <col min="1" max="2" width="1.85546875" style="257" customWidth="1"/>
    <col min="3" max="3" width="1.5703125" style="257" customWidth="1"/>
    <col min="4" max="4" width="2.28515625" style="257" customWidth="1"/>
    <col min="5" max="5" width="2" style="257" customWidth="1"/>
    <col min="6" max="6" width="2.42578125" style="257" customWidth="1"/>
    <col min="7" max="7" width="35.85546875" style="258" customWidth="1"/>
    <col min="8" max="8" width="3.42578125" style="220" customWidth="1"/>
    <col min="9" max="10" width="10.7109375" style="258" customWidth="1"/>
    <col min="11" max="11" width="13.28515625" style="258" customWidth="1"/>
    <col min="12" max="12" width="9.140625" style="304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310"/>
      <c r="B1" s="310"/>
      <c r="C1" s="310"/>
      <c r="D1" s="310"/>
      <c r="E1" s="310"/>
      <c r="F1" s="310"/>
      <c r="G1" s="310"/>
      <c r="H1" s="218" t="s">
        <v>335</v>
      </c>
      <c r="I1" s="298"/>
      <c r="J1" s="304"/>
      <c r="K1" s="310"/>
    </row>
    <row r="2" spans="1:11">
      <c r="A2" s="310"/>
      <c r="B2" s="310"/>
      <c r="C2" s="310"/>
      <c r="D2" s="310"/>
      <c r="E2" s="310"/>
      <c r="F2" s="310"/>
      <c r="G2" s="310"/>
      <c r="H2" s="218" t="s">
        <v>336</v>
      </c>
      <c r="I2" s="298"/>
      <c r="J2" s="304"/>
      <c r="K2" s="310"/>
    </row>
    <row r="3" spans="1:11" ht="15" customHeight="1">
      <c r="A3" s="310"/>
      <c r="B3" s="310"/>
      <c r="C3" s="310"/>
      <c r="D3" s="310"/>
      <c r="E3" s="310"/>
      <c r="F3" s="310"/>
      <c r="G3" s="310"/>
      <c r="H3" s="218" t="s">
        <v>337</v>
      </c>
      <c r="I3" s="298"/>
      <c r="J3" s="219"/>
      <c r="K3" s="310"/>
    </row>
    <row r="4" spans="1:11" ht="6" customHeight="1">
      <c r="A4" s="310"/>
      <c r="B4" s="310"/>
      <c r="C4" s="310"/>
      <c r="D4" s="310"/>
      <c r="E4" s="310"/>
      <c r="F4" s="310"/>
      <c r="G4" s="310"/>
      <c r="I4" s="304"/>
      <c r="J4" s="219"/>
      <c r="K4" s="310"/>
    </row>
    <row r="5" spans="1:11">
      <c r="A5" s="393" t="s">
        <v>338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</row>
    <row r="6" spans="1:11" ht="30" customHeight="1">
      <c r="A6" s="359" t="s">
        <v>1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11">
      <c r="A7" s="359" t="s">
        <v>2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</row>
    <row r="8" spans="1:11" ht="6.95" customHeight="1">
      <c r="A8" s="306"/>
      <c r="B8" s="306"/>
      <c r="C8" s="306"/>
      <c r="D8" s="306"/>
      <c r="E8" s="306"/>
      <c r="F8" s="300"/>
      <c r="G8" s="386"/>
      <c r="H8" s="386"/>
      <c r="I8" s="359"/>
      <c r="J8" s="359"/>
      <c r="K8" s="359"/>
    </row>
    <row r="9" spans="1:11" ht="15" customHeight="1">
      <c r="A9" s="394" t="s">
        <v>339</v>
      </c>
      <c r="B9" s="395"/>
      <c r="C9" s="395"/>
      <c r="D9" s="395"/>
      <c r="E9" s="395"/>
      <c r="F9" s="395"/>
      <c r="G9" s="395"/>
      <c r="H9" s="395"/>
      <c r="I9" s="395"/>
      <c r="J9" s="395"/>
      <c r="K9" s="395"/>
    </row>
    <row r="10" spans="1:11" ht="6.95" customHeight="1">
      <c r="A10" s="307"/>
      <c r="B10" s="308"/>
      <c r="C10" s="308"/>
      <c r="D10" s="308"/>
      <c r="E10" s="308"/>
      <c r="F10" s="308"/>
      <c r="G10" s="308"/>
      <c r="H10" s="308"/>
      <c r="I10" s="308"/>
      <c r="J10" s="308"/>
      <c r="K10" s="308"/>
    </row>
    <row r="11" spans="1:11">
      <c r="A11" s="392" t="s">
        <v>439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</row>
    <row r="12" spans="1:11">
      <c r="A12" s="359" t="s">
        <v>430</v>
      </c>
      <c r="B12" s="359"/>
      <c r="C12" s="359"/>
      <c r="D12" s="359"/>
      <c r="E12" s="359"/>
      <c r="F12" s="359"/>
      <c r="G12" s="359"/>
      <c r="H12" s="359"/>
      <c r="I12" s="359"/>
      <c r="J12" s="359"/>
      <c r="K12" s="359"/>
    </row>
    <row r="13" spans="1:11">
      <c r="A13" s="359" t="s">
        <v>4</v>
      </c>
      <c r="B13" s="359"/>
      <c r="C13" s="359"/>
      <c r="D13" s="359"/>
      <c r="E13" s="359"/>
      <c r="F13" s="359"/>
      <c r="G13" s="359"/>
      <c r="H13" s="359"/>
      <c r="I13" s="359"/>
      <c r="J13" s="359"/>
      <c r="K13" s="359"/>
    </row>
    <row r="14" spans="1:11" ht="11.1" customHeight="1">
      <c r="A14" s="307"/>
      <c r="B14" s="308"/>
      <c r="C14" s="308"/>
      <c r="D14" s="308"/>
      <c r="E14" s="308"/>
      <c r="F14" s="308"/>
      <c r="G14" s="300"/>
      <c r="H14" s="300"/>
      <c r="I14" s="300"/>
      <c r="J14" s="300"/>
      <c r="K14" s="300"/>
    </row>
    <row r="15" spans="1:11">
      <c r="A15" s="392" t="s">
        <v>5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</row>
    <row r="16" spans="1:11" ht="15" customHeight="1">
      <c r="A16" s="359" t="s">
        <v>440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1">
      <c r="A17" s="305"/>
      <c r="B17" s="300"/>
      <c r="C17" s="300"/>
      <c r="D17" s="300"/>
      <c r="E17" s="300"/>
      <c r="F17" s="300"/>
      <c r="G17" s="300" t="s">
        <v>340</v>
      </c>
      <c r="H17" s="300"/>
      <c r="I17" s="310"/>
      <c r="J17" s="310"/>
      <c r="K17" s="221"/>
    </row>
    <row r="18" spans="1:11" ht="9" customHeight="1">
      <c r="A18" s="359"/>
      <c r="B18" s="359"/>
      <c r="C18" s="359"/>
      <c r="D18" s="359"/>
      <c r="E18" s="359"/>
      <c r="F18" s="359"/>
      <c r="G18" s="359"/>
      <c r="H18" s="359"/>
      <c r="I18" s="359"/>
      <c r="J18" s="359"/>
      <c r="K18" s="359"/>
    </row>
    <row r="19" spans="1:11">
      <c r="A19" s="305"/>
      <c r="B19" s="300"/>
      <c r="C19" s="300"/>
      <c r="D19" s="300"/>
      <c r="E19" s="300"/>
      <c r="F19" s="300"/>
      <c r="G19" s="300"/>
      <c r="H19" s="300"/>
      <c r="I19" s="222"/>
      <c r="J19" s="223"/>
      <c r="K19" s="224" t="s">
        <v>8</v>
      </c>
    </row>
    <row r="20" spans="1:11">
      <c r="A20" s="305"/>
      <c r="B20" s="300"/>
      <c r="C20" s="300"/>
      <c r="D20" s="300"/>
      <c r="E20" s="300"/>
      <c r="F20" s="300"/>
      <c r="G20" s="300"/>
      <c r="H20" s="300"/>
      <c r="I20" s="225"/>
      <c r="J20" s="225" t="s">
        <v>341</v>
      </c>
      <c r="K20" s="226"/>
    </row>
    <row r="21" spans="1:11">
      <c r="A21" s="305"/>
      <c r="B21" s="300"/>
      <c r="C21" s="300"/>
      <c r="D21" s="300"/>
      <c r="E21" s="300"/>
      <c r="F21" s="300"/>
      <c r="G21" s="300"/>
      <c r="H21" s="300"/>
      <c r="I21" s="225"/>
      <c r="J21" s="225" t="s">
        <v>9</v>
      </c>
      <c r="K21" s="226"/>
    </row>
    <row r="22" spans="1:11">
      <c r="A22" s="305"/>
      <c r="B22" s="300"/>
      <c r="C22" s="300"/>
      <c r="D22" s="300"/>
      <c r="E22" s="300"/>
      <c r="F22" s="300"/>
      <c r="G22" s="300"/>
      <c r="H22" s="300"/>
      <c r="I22" s="227"/>
      <c r="J22" s="225" t="s">
        <v>10</v>
      </c>
      <c r="K22" s="226" t="s">
        <v>11</v>
      </c>
    </row>
    <row r="23" spans="1:11" ht="8.1" customHeight="1">
      <c r="A23" s="306"/>
      <c r="B23" s="306"/>
      <c r="C23" s="306"/>
      <c r="D23" s="306"/>
      <c r="E23" s="306"/>
      <c r="F23" s="306"/>
      <c r="G23" s="300"/>
      <c r="H23" s="300"/>
      <c r="I23" s="228"/>
      <c r="J23" s="228"/>
      <c r="K23" s="229"/>
    </row>
    <row r="24" spans="1:11">
      <c r="A24" s="306"/>
      <c r="B24" s="306"/>
      <c r="C24" s="306"/>
      <c r="D24" s="306"/>
      <c r="E24" s="306"/>
      <c r="F24" s="306"/>
      <c r="G24" s="230"/>
      <c r="H24" s="300"/>
      <c r="I24" s="228"/>
      <c r="J24" s="228"/>
      <c r="K24" s="227" t="s">
        <v>342</v>
      </c>
    </row>
    <row r="25" spans="1:11" ht="15" customHeight="1">
      <c r="A25" s="383" t="s">
        <v>17</v>
      </c>
      <c r="B25" s="387"/>
      <c r="C25" s="387"/>
      <c r="D25" s="387"/>
      <c r="E25" s="387"/>
      <c r="F25" s="387"/>
      <c r="G25" s="383" t="s">
        <v>18</v>
      </c>
      <c r="H25" s="383" t="s">
        <v>343</v>
      </c>
      <c r="I25" s="388" t="s">
        <v>344</v>
      </c>
      <c r="J25" s="389"/>
      <c r="K25" s="389"/>
    </row>
    <row r="26" spans="1:11">
      <c r="A26" s="387"/>
      <c r="B26" s="387"/>
      <c r="C26" s="387"/>
      <c r="D26" s="387"/>
      <c r="E26" s="387"/>
      <c r="F26" s="387"/>
      <c r="G26" s="383"/>
      <c r="H26" s="383"/>
      <c r="I26" s="390" t="s">
        <v>304</v>
      </c>
      <c r="J26" s="390"/>
      <c r="K26" s="391"/>
    </row>
    <row r="27" spans="1:11" ht="24.95" customHeight="1">
      <c r="A27" s="387"/>
      <c r="B27" s="387"/>
      <c r="C27" s="387"/>
      <c r="D27" s="387"/>
      <c r="E27" s="387"/>
      <c r="F27" s="387"/>
      <c r="G27" s="383"/>
      <c r="H27" s="383"/>
      <c r="I27" s="383" t="s">
        <v>345</v>
      </c>
      <c r="J27" s="383" t="s">
        <v>346</v>
      </c>
      <c r="K27" s="384"/>
    </row>
    <row r="28" spans="1:11" ht="36" customHeight="1">
      <c r="A28" s="387"/>
      <c r="B28" s="387"/>
      <c r="C28" s="387"/>
      <c r="D28" s="387"/>
      <c r="E28" s="387"/>
      <c r="F28" s="387"/>
      <c r="G28" s="383"/>
      <c r="H28" s="383"/>
      <c r="I28" s="383"/>
      <c r="J28" s="313" t="s">
        <v>347</v>
      </c>
      <c r="K28" s="313" t="s">
        <v>348</v>
      </c>
    </row>
    <row r="29" spans="1:11">
      <c r="A29" s="385">
        <v>1</v>
      </c>
      <c r="B29" s="385"/>
      <c r="C29" s="385"/>
      <c r="D29" s="385"/>
      <c r="E29" s="385"/>
      <c r="F29" s="385"/>
      <c r="G29" s="314">
        <v>2</v>
      </c>
      <c r="H29" s="314">
        <v>3</v>
      </c>
      <c r="I29" s="314">
        <v>4</v>
      </c>
      <c r="J29" s="314">
        <v>5</v>
      </c>
      <c r="K29" s="314">
        <v>6</v>
      </c>
    </row>
    <row r="30" spans="1:11">
      <c r="A30" s="231">
        <v>2</v>
      </c>
      <c r="B30" s="231"/>
      <c r="C30" s="232"/>
      <c r="D30" s="232"/>
      <c r="E30" s="232"/>
      <c r="F30" s="232"/>
      <c r="G30" s="233" t="s">
        <v>349</v>
      </c>
      <c r="H30" s="234">
        <v>1</v>
      </c>
      <c r="I30" s="235">
        <f>I31+I37+I39+I42+I47+I59+I66+I75+I81</f>
        <v>1034.1099999999999</v>
      </c>
      <c r="J30" s="235">
        <f>J31+J37+J39+J42+J47+J59+J66+J75+J81</f>
        <v>263186.57</v>
      </c>
      <c r="K30" s="235">
        <f>K31+K37+K39+K42+K47+K59+K66+K75+K81</f>
        <v>0</v>
      </c>
    </row>
    <row r="31" spans="1:11">
      <c r="A31" s="231">
        <v>2</v>
      </c>
      <c r="B31" s="231">
        <v>1</v>
      </c>
      <c r="C31" s="231"/>
      <c r="D31" s="231"/>
      <c r="E31" s="231"/>
      <c r="F31" s="231"/>
      <c r="G31" s="236" t="s">
        <v>29</v>
      </c>
      <c r="H31" s="234">
        <v>2</v>
      </c>
      <c r="I31" s="235">
        <f>I32+I36</f>
        <v>0</v>
      </c>
      <c r="J31" s="235">
        <f>J32+J36</f>
        <v>254539.34</v>
      </c>
      <c r="K31" s="235">
        <f>K32+K36</f>
        <v>0</v>
      </c>
    </row>
    <row r="32" spans="1:11">
      <c r="A32" s="232">
        <v>2</v>
      </c>
      <c r="B32" s="232">
        <v>1</v>
      </c>
      <c r="C32" s="232">
        <v>1</v>
      </c>
      <c r="D32" s="232"/>
      <c r="E32" s="232"/>
      <c r="F32" s="232"/>
      <c r="G32" s="237" t="s">
        <v>350</v>
      </c>
      <c r="H32" s="314">
        <v>3</v>
      </c>
      <c r="I32" s="238">
        <f>I33+I35</f>
        <v>0</v>
      </c>
      <c r="J32" s="238">
        <f>J33+J35</f>
        <v>250697.08</v>
      </c>
      <c r="K32" s="238">
        <f>K33+K35</f>
        <v>0</v>
      </c>
    </row>
    <row r="33" spans="1:11">
      <c r="A33" s="232">
        <v>2</v>
      </c>
      <c r="B33" s="232">
        <v>1</v>
      </c>
      <c r="C33" s="232">
        <v>1</v>
      </c>
      <c r="D33" s="232">
        <v>1</v>
      </c>
      <c r="E33" s="232">
        <v>1</v>
      </c>
      <c r="F33" s="232">
        <v>1</v>
      </c>
      <c r="G33" s="237" t="s">
        <v>351</v>
      </c>
      <c r="H33" s="314">
        <v>4</v>
      </c>
      <c r="I33" s="238"/>
      <c r="J33" s="238">
        <v>250697.08</v>
      </c>
      <c r="K33" s="238"/>
    </row>
    <row r="34" spans="1:11">
      <c r="A34" s="232"/>
      <c r="B34" s="232"/>
      <c r="C34" s="232"/>
      <c r="D34" s="232"/>
      <c r="E34" s="232"/>
      <c r="F34" s="232"/>
      <c r="G34" s="237" t="s">
        <v>352</v>
      </c>
      <c r="H34" s="314">
        <v>5</v>
      </c>
      <c r="I34" s="238"/>
      <c r="J34" s="238">
        <v>43983.73</v>
      </c>
      <c r="K34" s="238"/>
    </row>
    <row r="35" spans="1:11" hidden="1" collapsed="1">
      <c r="A35" s="232">
        <v>2</v>
      </c>
      <c r="B35" s="232">
        <v>1</v>
      </c>
      <c r="C35" s="232">
        <v>1</v>
      </c>
      <c r="D35" s="232">
        <v>1</v>
      </c>
      <c r="E35" s="232">
        <v>2</v>
      </c>
      <c r="F35" s="232">
        <v>1</v>
      </c>
      <c r="G35" s="237" t="s">
        <v>32</v>
      </c>
      <c r="H35" s="314">
        <v>6</v>
      </c>
      <c r="I35" s="238"/>
      <c r="J35" s="238"/>
      <c r="K35" s="238"/>
    </row>
    <row r="36" spans="1:11">
      <c r="A36" s="232">
        <v>2</v>
      </c>
      <c r="B36" s="232">
        <v>1</v>
      </c>
      <c r="C36" s="232">
        <v>2</v>
      </c>
      <c r="D36" s="232"/>
      <c r="E36" s="232"/>
      <c r="F36" s="232"/>
      <c r="G36" s="237" t="s">
        <v>33</v>
      </c>
      <c r="H36" s="314">
        <v>7</v>
      </c>
      <c r="I36" s="238"/>
      <c r="J36" s="238">
        <v>3842.26</v>
      </c>
      <c r="K36" s="238"/>
    </row>
    <row r="37" spans="1:11">
      <c r="A37" s="231">
        <v>2</v>
      </c>
      <c r="B37" s="231">
        <v>2</v>
      </c>
      <c r="C37" s="231"/>
      <c r="D37" s="231"/>
      <c r="E37" s="231"/>
      <c r="F37" s="231"/>
      <c r="G37" s="236" t="s">
        <v>353</v>
      </c>
      <c r="H37" s="234">
        <v>8</v>
      </c>
      <c r="I37" s="239">
        <f>I38</f>
        <v>1034.1099999999999</v>
      </c>
      <c r="J37" s="239">
        <f>J38</f>
        <v>5560.86</v>
      </c>
      <c r="K37" s="239">
        <f>K38</f>
        <v>0</v>
      </c>
    </row>
    <row r="38" spans="1:11">
      <c r="A38" s="232">
        <v>2</v>
      </c>
      <c r="B38" s="232">
        <v>2</v>
      </c>
      <c r="C38" s="232">
        <v>1</v>
      </c>
      <c r="D38" s="232"/>
      <c r="E38" s="232"/>
      <c r="F38" s="232"/>
      <c r="G38" s="237" t="s">
        <v>353</v>
      </c>
      <c r="H38" s="314">
        <v>9</v>
      </c>
      <c r="I38" s="238">
        <v>1034.1099999999999</v>
      </c>
      <c r="J38" s="238">
        <v>5560.86</v>
      </c>
      <c r="K38" s="238"/>
    </row>
    <row r="39" spans="1:11" hidden="1" collapsed="1">
      <c r="A39" s="231">
        <v>2</v>
      </c>
      <c r="B39" s="231">
        <v>3</v>
      </c>
      <c r="C39" s="231"/>
      <c r="D39" s="231"/>
      <c r="E39" s="231"/>
      <c r="F39" s="231"/>
      <c r="G39" s="236" t="s">
        <v>50</v>
      </c>
      <c r="H39" s="234">
        <v>10</v>
      </c>
      <c r="I39" s="235">
        <f>I40+I41</f>
        <v>0</v>
      </c>
      <c r="J39" s="235">
        <f>J40+J41</f>
        <v>0</v>
      </c>
      <c r="K39" s="235">
        <f>K40+K41</f>
        <v>0</v>
      </c>
    </row>
    <row r="40" spans="1:11" hidden="1" collapsed="1">
      <c r="A40" s="232">
        <v>2</v>
      </c>
      <c r="B40" s="232">
        <v>3</v>
      </c>
      <c r="C40" s="232">
        <v>1</v>
      </c>
      <c r="D40" s="232"/>
      <c r="E40" s="232"/>
      <c r="F40" s="232"/>
      <c r="G40" s="237" t="s">
        <v>51</v>
      </c>
      <c r="H40" s="314">
        <v>11</v>
      </c>
      <c r="I40" s="238"/>
      <c r="J40" s="238"/>
      <c r="K40" s="238"/>
    </row>
    <row r="41" spans="1:11" hidden="1" collapsed="1">
      <c r="A41" s="232">
        <v>2</v>
      </c>
      <c r="B41" s="232">
        <v>3</v>
      </c>
      <c r="C41" s="232">
        <v>2</v>
      </c>
      <c r="D41" s="232"/>
      <c r="E41" s="232"/>
      <c r="F41" s="232"/>
      <c r="G41" s="237" t="s">
        <v>60</v>
      </c>
      <c r="H41" s="314">
        <v>12</v>
      </c>
      <c r="I41" s="238"/>
      <c r="J41" s="238"/>
      <c r="K41" s="238"/>
    </row>
    <row r="42" spans="1:11" hidden="1" collapsed="1">
      <c r="A42" s="231">
        <v>2</v>
      </c>
      <c r="B42" s="231">
        <v>4</v>
      </c>
      <c r="C42" s="231"/>
      <c r="D42" s="231"/>
      <c r="E42" s="231"/>
      <c r="F42" s="231"/>
      <c r="G42" s="236" t="s">
        <v>61</v>
      </c>
      <c r="H42" s="234">
        <v>13</v>
      </c>
      <c r="I42" s="235">
        <f>I43</f>
        <v>0</v>
      </c>
      <c r="J42" s="235">
        <f>J43</f>
        <v>0</v>
      </c>
      <c r="K42" s="235">
        <f>K43</f>
        <v>0</v>
      </c>
    </row>
    <row r="43" spans="1:11" hidden="1" collapsed="1">
      <c r="A43" s="232">
        <v>2</v>
      </c>
      <c r="B43" s="232">
        <v>4</v>
      </c>
      <c r="C43" s="232">
        <v>1</v>
      </c>
      <c r="D43" s="232"/>
      <c r="E43" s="232"/>
      <c r="F43" s="232"/>
      <c r="G43" s="237" t="s">
        <v>354</v>
      </c>
      <c r="H43" s="314">
        <v>14</v>
      </c>
      <c r="I43" s="238">
        <f>I44+I45+I46</f>
        <v>0</v>
      </c>
      <c r="J43" s="238">
        <f>J44+J45+J46</f>
        <v>0</v>
      </c>
      <c r="K43" s="238">
        <f>K44+K45+K46</f>
        <v>0</v>
      </c>
    </row>
    <row r="44" spans="1:11" hidden="1" collapsed="1">
      <c r="A44" s="232">
        <v>2</v>
      </c>
      <c r="B44" s="232">
        <v>4</v>
      </c>
      <c r="C44" s="232">
        <v>1</v>
      </c>
      <c r="D44" s="232">
        <v>1</v>
      </c>
      <c r="E44" s="232">
        <v>1</v>
      </c>
      <c r="F44" s="232">
        <v>1</v>
      </c>
      <c r="G44" s="237" t="s">
        <v>63</v>
      </c>
      <c r="H44" s="314">
        <v>15</v>
      </c>
      <c r="I44" s="238"/>
      <c r="J44" s="238"/>
      <c r="K44" s="238"/>
    </row>
    <row r="45" spans="1:11" hidden="1" collapsed="1">
      <c r="A45" s="232">
        <v>2</v>
      </c>
      <c r="B45" s="232">
        <v>4</v>
      </c>
      <c r="C45" s="232">
        <v>1</v>
      </c>
      <c r="D45" s="232">
        <v>1</v>
      </c>
      <c r="E45" s="232">
        <v>1</v>
      </c>
      <c r="F45" s="232">
        <v>2</v>
      </c>
      <c r="G45" s="237" t="s">
        <v>64</v>
      </c>
      <c r="H45" s="314">
        <v>16</v>
      </c>
      <c r="I45" s="238"/>
      <c r="J45" s="238"/>
      <c r="K45" s="238"/>
    </row>
    <row r="46" spans="1:11" hidden="1" collapsed="1">
      <c r="A46" s="232">
        <v>2</v>
      </c>
      <c r="B46" s="232">
        <v>4</v>
      </c>
      <c r="C46" s="232">
        <v>1</v>
      </c>
      <c r="D46" s="232">
        <v>1</v>
      </c>
      <c r="E46" s="232">
        <v>1</v>
      </c>
      <c r="F46" s="232">
        <v>3</v>
      </c>
      <c r="G46" s="237" t="s">
        <v>65</v>
      </c>
      <c r="H46" s="314">
        <v>17</v>
      </c>
      <c r="I46" s="238"/>
      <c r="J46" s="238"/>
      <c r="K46" s="238"/>
    </row>
    <row r="47" spans="1:11" hidden="1" collapsed="1">
      <c r="A47" s="231">
        <v>2</v>
      </c>
      <c r="B47" s="231">
        <v>5</v>
      </c>
      <c r="C47" s="231"/>
      <c r="D47" s="231"/>
      <c r="E47" s="231"/>
      <c r="F47" s="231"/>
      <c r="G47" s="236" t="s">
        <v>66</v>
      </c>
      <c r="H47" s="234">
        <v>18</v>
      </c>
      <c r="I47" s="235">
        <f>I48+I51+I54</f>
        <v>0</v>
      </c>
      <c r="J47" s="235">
        <f>J48+J51+J54</f>
        <v>0</v>
      </c>
      <c r="K47" s="235">
        <f>K48+K51+K54</f>
        <v>0</v>
      </c>
    </row>
    <row r="48" spans="1:11" hidden="1" collapsed="1">
      <c r="A48" s="232">
        <v>2</v>
      </c>
      <c r="B48" s="232">
        <v>5</v>
      </c>
      <c r="C48" s="232">
        <v>1</v>
      </c>
      <c r="D48" s="232"/>
      <c r="E48" s="232"/>
      <c r="F48" s="232"/>
      <c r="G48" s="237" t="s">
        <v>67</v>
      </c>
      <c r="H48" s="314">
        <v>19</v>
      </c>
      <c r="I48" s="238">
        <f>I49+I50</f>
        <v>0</v>
      </c>
      <c r="J48" s="238">
        <f>J49+J50</f>
        <v>0</v>
      </c>
      <c r="K48" s="238">
        <f>K49+K50</f>
        <v>0</v>
      </c>
    </row>
    <row r="49" spans="1:12" ht="24" hidden="1" customHeight="1" collapsed="1">
      <c r="A49" s="232">
        <v>2</v>
      </c>
      <c r="B49" s="232">
        <v>5</v>
      </c>
      <c r="C49" s="232">
        <v>1</v>
      </c>
      <c r="D49" s="232">
        <v>1</v>
      </c>
      <c r="E49" s="232">
        <v>1</v>
      </c>
      <c r="F49" s="232">
        <v>1</v>
      </c>
      <c r="G49" s="237" t="s">
        <v>68</v>
      </c>
      <c r="H49" s="314">
        <v>20</v>
      </c>
      <c r="I49" s="238"/>
      <c r="J49" s="238"/>
      <c r="K49" s="238"/>
      <c r="L49"/>
    </row>
    <row r="50" spans="1:12" hidden="1" collapsed="1">
      <c r="A50" s="232">
        <v>2</v>
      </c>
      <c r="B50" s="232">
        <v>5</v>
      </c>
      <c r="C50" s="232">
        <v>1</v>
      </c>
      <c r="D50" s="232">
        <v>1</v>
      </c>
      <c r="E50" s="232">
        <v>1</v>
      </c>
      <c r="F50" s="232">
        <v>2</v>
      </c>
      <c r="G50" s="237" t="s">
        <v>69</v>
      </c>
      <c r="H50" s="314">
        <v>21</v>
      </c>
      <c r="I50" s="238"/>
      <c r="J50" s="238"/>
      <c r="K50" s="238"/>
    </row>
    <row r="51" spans="1:12" hidden="1" collapsed="1">
      <c r="A51" s="232">
        <v>2</v>
      </c>
      <c r="B51" s="232">
        <v>5</v>
      </c>
      <c r="C51" s="232">
        <v>2</v>
      </c>
      <c r="D51" s="232"/>
      <c r="E51" s="232"/>
      <c r="F51" s="232"/>
      <c r="G51" s="237" t="s">
        <v>70</v>
      </c>
      <c r="H51" s="314">
        <v>22</v>
      </c>
      <c r="I51" s="238">
        <f>I52+I53</f>
        <v>0</v>
      </c>
      <c r="J51" s="238">
        <f>J52+J53</f>
        <v>0</v>
      </c>
      <c r="K51" s="238">
        <f>K52+K53</f>
        <v>0</v>
      </c>
    </row>
    <row r="52" spans="1:12" ht="24" hidden="1" customHeight="1" collapsed="1">
      <c r="A52" s="232">
        <v>2</v>
      </c>
      <c r="B52" s="232">
        <v>5</v>
      </c>
      <c r="C52" s="232">
        <v>2</v>
      </c>
      <c r="D52" s="232">
        <v>1</v>
      </c>
      <c r="E52" s="232">
        <v>1</v>
      </c>
      <c r="F52" s="232">
        <v>1</v>
      </c>
      <c r="G52" s="237" t="s">
        <v>71</v>
      </c>
      <c r="H52" s="314">
        <v>23</v>
      </c>
      <c r="I52" s="238"/>
      <c r="J52" s="238"/>
      <c r="K52" s="238"/>
      <c r="L52"/>
    </row>
    <row r="53" spans="1:12" ht="24" hidden="1" customHeight="1" collapsed="1">
      <c r="A53" s="232">
        <v>2</v>
      </c>
      <c r="B53" s="232">
        <v>5</v>
      </c>
      <c r="C53" s="232">
        <v>2</v>
      </c>
      <c r="D53" s="232">
        <v>1</v>
      </c>
      <c r="E53" s="232">
        <v>1</v>
      </c>
      <c r="F53" s="232">
        <v>2</v>
      </c>
      <c r="G53" s="237" t="s">
        <v>355</v>
      </c>
      <c r="H53" s="314">
        <v>24</v>
      </c>
      <c r="I53" s="238"/>
      <c r="J53" s="238"/>
      <c r="K53" s="238"/>
      <c r="L53"/>
    </row>
    <row r="54" spans="1:12" ht="24" hidden="1" collapsed="1">
      <c r="A54" s="232">
        <v>2</v>
      </c>
      <c r="B54" s="232">
        <v>5</v>
      </c>
      <c r="C54" s="232">
        <v>3</v>
      </c>
      <c r="D54" s="232"/>
      <c r="E54" s="232"/>
      <c r="F54" s="232"/>
      <c r="G54" s="237" t="s">
        <v>73</v>
      </c>
      <c r="H54" s="314">
        <v>25</v>
      </c>
      <c r="I54" s="238">
        <f>I55+I56+I57+I58</f>
        <v>0</v>
      </c>
      <c r="J54" s="238">
        <f>J55+J56+J57+J58</f>
        <v>0</v>
      </c>
      <c r="K54" s="238">
        <f>K55+K56+K57+K58</f>
        <v>0</v>
      </c>
    </row>
    <row r="55" spans="1:12" ht="24" hidden="1" customHeight="1" collapsed="1">
      <c r="A55" s="232">
        <v>2</v>
      </c>
      <c r="B55" s="232">
        <v>5</v>
      </c>
      <c r="C55" s="232">
        <v>3</v>
      </c>
      <c r="D55" s="232">
        <v>1</v>
      </c>
      <c r="E55" s="232">
        <v>1</v>
      </c>
      <c r="F55" s="232">
        <v>1</v>
      </c>
      <c r="G55" s="237" t="s">
        <v>74</v>
      </c>
      <c r="H55" s="314">
        <v>26</v>
      </c>
      <c r="I55" s="238"/>
      <c r="J55" s="238"/>
      <c r="K55" s="238"/>
      <c r="L55"/>
    </row>
    <row r="56" spans="1:12" hidden="1" collapsed="1">
      <c r="A56" s="232">
        <v>2</v>
      </c>
      <c r="B56" s="232">
        <v>5</v>
      </c>
      <c r="C56" s="232">
        <v>3</v>
      </c>
      <c r="D56" s="232">
        <v>1</v>
      </c>
      <c r="E56" s="232">
        <v>1</v>
      </c>
      <c r="F56" s="232">
        <v>2</v>
      </c>
      <c r="G56" s="237" t="s">
        <v>75</v>
      </c>
      <c r="H56" s="314">
        <v>27</v>
      </c>
      <c r="I56" s="238"/>
      <c r="J56" s="238"/>
      <c r="K56" s="238"/>
    </row>
    <row r="57" spans="1:12" ht="24" hidden="1" customHeight="1" collapsed="1">
      <c r="A57" s="232">
        <v>2</v>
      </c>
      <c r="B57" s="232">
        <v>5</v>
      </c>
      <c r="C57" s="232">
        <v>3</v>
      </c>
      <c r="D57" s="232">
        <v>2</v>
      </c>
      <c r="E57" s="232">
        <v>1</v>
      </c>
      <c r="F57" s="232">
        <v>1</v>
      </c>
      <c r="G57" s="240" t="s">
        <v>76</v>
      </c>
      <c r="H57" s="314">
        <v>28</v>
      </c>
      <c r="I57" s="238"/>
      <c r="J57" s="238"/>
      <c r="K57" s="238"/>
      <c r="L57"/>
    </row>
    <row r="58" spans="1:12" hidden="1" collapsed="1">
      <c r="A58" s="232">
        <v>2</v>
      </c>
      <c r="B58" s="232">
        <v>5</v>
      </c>
      <c r="C58" s="232">
        <v>3</v>
      </c>
      <c r="D58" s="232">
        <v>2</v>
      </c>
      <c r="E58" s="232">
        <v>1</v>
      </c>
      <c r="F58" s="232">
        <v>2</v>
      </c>
      <c r="G58" s="240" t="s">
        <v>77</v>
      </c>
      <c r="H58" s="314">
        <v>29</v>
      </c>
      <c r="I58" s="238"/>
      <c r="J58" s="238"/>
      <c r="K58" s="238"/>
    </row>
    <row r="59" spans="1:12" hidden="1" collapsed="1">
      <c r="A59" s="231">
        <v>2</v>
      </c>
      <c r="B59" s="231">
        <v>6</v>
      </c>
      <c r="C59" s="231"/>
      <c r="D59" s="231"/>
      <c r="E59" s="231"/>
      <c r="F59" s="231"/>
      <c r="G59" s="236" t="s">
        <v>78</v>
      </c>
      <c r="H59" s="234">
        <v>30</v>
      </c>
      <c r="I59" s="235">
        <f>I60+I61+I62+I63+I64+I65</f>
        <v>0</v>
      </c>
      <c r="J59" s="235">
        <f>J60+J61+J62+J63+J64+J65</f>
        <v>0</v>
      </c>
      <c r="K59" s="235">
        <f>K60+K61+K62+K63+K64+K65</f>
        <v>0</v>
      </c>
    </row>
    <row r="60" spans="1:12" hidden="1" collapsed="1">
      <c r="A60" s="232">
        <v>2</v>
      </c>
      <c r="B60" s="232">
        <v>6</v>
      </c>
      <c r="C60" s="232">
        <v>1</v>
      </c>
      <c r="D60" s="232"/>
      <c r="E60" s="232"/>
      <c r="F60" s="232"/>
      <c r="G60" s="237" t="s">
        <v>356</v>
      </c>
      <c r="H60" s="314">
        <v>31</v>
      </c>
      <c r="I60" s="238"/>
      <c r="J60" s="238"/>
      <c r="K60" s="238"/>
    </row>
    <row r="61" spans="1:12" hidden="1" collapsed="1">
      <c r="A61" s="232">
        <v>2</v>
      </c>
      <c r="B61" s="232">
        <v>6</v>
      </c>
      <c r="C61" s="232">
        <v>2</v>
      </c>
      <c r="D61" s="232"/>
      <c r="E61" s="232"/>
      <c r="F61" s="232"/>
      <c r="G61" s="237" t="s">
        <v>357</v>
      </c>
      <c r="H61" s="314">
        <v>32</v>
      </c>
      <c r="I61" s="238"/>
      <c r="J61" s="238"/>
      <c r="K61" s="238"/>
    </row>
    <row r="62" spans="1:12" hidden="1" collapsed="1">
      <c r="A62" s="232">
        <v>2</v>
      </c>
      <c r="B62" s="232">
        <v>6</v>
      </c>
      <c r="C62" s="232">
        <v>3</v>
      </c>
      <c r="D62" s="232"/>
      <c r="E62" s="232"/>
      <c r="F62" s="232"/>
      <c r="G62" s="237" t="s">
        <v>358</v>
      </c>
      <c r="H62" s="314">
        <v>33</v>
      </c>
      <c r="I62" s="238"/>
      <c r="J62" s="238"/>
      <c r="K62" s="238"/>
    </row>
    <row r="63" spans="1:12" ht="24" hidden="1" customHeight="1" collapsed="1">
      <c r="A63" s="232">
        <v>2</v>
      </c>
      <c r="B63" s="232">
        <v>6</v>
      </c>
      <c r="C63" s="232">
        <v>4</v>
      </c>
      <c r="D63" s="232"/>
      <c r="E63" s="232"/>
      <c r="F63" s="232"/>
      <c r="G63" s="237" t="s">
        <v>84</v>
      </c>
      <c r="H63" s="314">
        <v>34</v>
      </c>
      <c r="I63" s="238"/>
      <c r="J63" s="238"/>
      <c r="K63" s="238"/>
      <c r="L63"/>
    </row>
    <row r="64" spans="1:12" ht="24" hidden="1" customHeight="1" collapsed="1">
      <c r="A64" s="232">
        <v>2</v>
      </c>
      <c r="B64" s="232">
        <v>6</v>
      </c>
      <c r="C64" s="232">
        <v>5</v>
      </c>
      <c r="D64" s="232"/>
      <c r="E64" s="232"/>
      <c r="F64" s="232"/>
      <c r="G64" s="237" t="s">
        <v>86</v>
      </c>
      <c r="H64" s="314">
        <v>35</v>
      </c>
      <c r="I64" s="238"/>
      <c r="J64" s="238"/>
      <c r="K64" s="238"/>
      <c r="L64"/>
    </row>
    <row r="65" spans="1:12" hidden="1" collapsed="1">
      <c r="A65" s="232">
        <v>2</v>
      </c>
      <c r="B65" s="232">
        <v>6</v>
      </c>
      <c r="C65" s="232">
        <v>6</v>
      </c>
      <c r="D65" s="232"/>
      <c r="E65" s="232"/>
      <c r="F65" s="232"/>
      <c r="G65" s="237" t="s">
        <v>87</v>
      </c>
      <c r="H65" s="314">
        <v>36</v>
      </c>
      <c r="I65" s="238"/>
      <c r="J65" s="238"/>
      <c r="K65" s="238"/>
    </row>
    <row r="66" spans="1:12">
      <c r="A66" s="231">
        <v>2</v>
      </c>
      <c r="B66" s="231">
        <v>7</v>
      </c>
      <c r="C66" s="232"/>
      <c r="D66" s="232"/>
      <c r="E66" s="232"/>
      <c r="F66" s="232"/>
      <c r="G66" s="236" t="s">
        <v>88</v>
      </c>
      <c r="H66" s="234">
        <v>37</v>
      </c>
      <c r="I66" s="235">
        <f>I67+I70+I74</f>
        <v>0</v>
      </c>
      <c r="J66" s="235">
        <f>J67+J70+J74</f>
        <v>3086.37</v>
      </c>
      <c r="K66" s="235">
        <f>K67+K70+K74</f>
        <v>0</v>
      </c>
    </row>
    <row r="67" spans="1:12" hidden="1" collapsed="1">
      <c r="A67" s="232">
        <v>2</v>
      </c>
      <c r="B67" s="232">
        <v>7</v>
      </c>
      <c r="C67" s="232">
        <v>1</v>
      </c>
      <c r="D67" s="232"/>
      <c r="E67" s="232"/>
      <c r="F67" s="232"/>
      <c r="G67" s="241" t="s">
        <v>359</v>
      </c>
      <c r="H67" s="314">
        <v>38</v>
      </c>
      <c r="I67" s="238">
        <f>I68+I69</f>
        <v>0</v>
      </c>
      <c r="J67" s="238">
        <f>J68+J69</f>
        <v>0</v>
      </c>
      <c r="K67" s="238">
        <f>K68+K69</f>
        <v>0</v>
      </c>
    </row>
    <row r="68" spans="1:12" hidden="1" collapsed="1">
      <c r="A68" s="232">
        <v>2</v>
      </c>
      <c r="B68" s="232">
        <v>7</v>
      </c>
      <c r="C68" s="232">
        <v>1</v>
      </c>
      <c r="D68" s="232">
        <v>1</v>
      </c>
      <c r="E68" s="232">
        <v>1</v>
      </c>
      <c r="F68" s="232">
        <v>1</v>
      </c>
      <c r="G68" s="241" t="s">
        <v>90</v>
      </c>
      <c r="H68" s="314">
        <v>39</v>
      </c>
      <c r="I68" s="238"/>
      <c r="J68" s="238"/>
      <c r="K68" s="238"/>
    </row>
    <row r="69" spans="1:12" hidden="1" collapsed="1">
      <c r="A69" s="232">
        <v>2</v>
      </c>
      <c r="B69" s="232">
        <v>7</v>
      </c>
      <c r="C69" s="232">
        <v>1</v>
      </c>
      <c r="D69" s="232">
        <v>1</v>
      </c>
      <c r="E69" s="232">
        <v>1</v>
      </c>
      <c r="F69" s="232">
        <v>2</v>
      </c>
      <c r="G69" s="241" t="s">
        <v>91</v>
      </c>
      <c r="H69" s="314">
        <v>40</v>
      </c>
      <c r="I69" s="238"/>
      <c r="J69" s="238"/>
      <c r="K69" s="238"/>
    </row>
    <row r="70" spans="1:12" ht="24" hidden="1" customHeight="1" collapsed="1">
      <c r="A70" s="232">
        <v>2</v>
      </c>
      <c r="B70" s="232">
        <v>7</v>
      </c>
      <c r="C70" s="232">
        <v>2</v>
      </c>
      <c r="D70" s="232"/>
      <c r="E70" s="232"/>
      <c r="F70" s="232"/>
      <c r="G70" s="237" t="s">
        <v>360</v>
      </c>
      <c r="H70" s="314">
        <v>41</v>
      </c>
      <c r="I70" s="238">
        <f>I71+I72+I73</f>
        <v>0</v>
      </c>
      <c r="J70" s="238">
        <f>J71+J72+J73</f>
        <v>0</v>
      </c>
      <c r="K70" s="238">
        <f>K71+K72+K73</f>
        <v>0</v>
      </c>
      <c r="L70"/>
    </row>
    <row r="71" spans="1:12" hidden="1" collapsed="1">
      <c r="A71" s="232">
        <v>2</v>
      </c>
      <c r="B71" s="232">
        <v>7</v>
      </c>
      <c r="C71" s="232">
        <v>2</v>
      </c>
      <c r="D71" s="232">
        <v>1</v>
      </c>
      <c r="E71" s="232">
        <v>1</v>
      </c>
      <c r="F71" s="232">
        <v>1</v>
      </c>
      <c r="G71" s="237" t="s">
        <v>361</v>
      </c>
      <c r="H71" s="314">
        <v>42</v>
      </c>
      <c r="I71" s="238"/>
      <c r="J71" s="238"/>
      <c r="K71" s="238"/>
    </row>
    <row r="72" spans="1:12" hidden="1" collapsed="1">
      <c r="A72" s="232">
        <v>2</v>
      </c>
      <c r="B72" s="232">
        <v>7</v>
      </c>
      <c r="C72" s="232">
        <v>2</v>
      </c>
      <c r="D72" s="232">
        <v>1</v>
      </c>
      <c r="E72" s="232">
        <v>1</v>
      </c>
      <c r="F72" s="232">
        <v>2</v>
      </c>
      <c r="G72" s="237" t="s">
        <v>362</v>
      </c>
      <c r="H72" s="314">
        <v>43</v>
      </c>
      <c r="I72" s="238"/>
      <c r="J72" s="238"/>
      <c r="K72" s="238"/>
    </row>
    <row r="73" spans="1:12" hidden="1" collapsed="1">
      <c r="A73" s="232">
        <v>2</v>
      </c>
      <c r="B73" s="232">
        <v>7</v>
      </c>
      <c r="C73" s="232">
        <v>2</v>
      </c>
      <c r="D73" s="232">
        <v>2</v>
      </c>
      <c r="E73" s="232">
        <v>1</v>
      </c>
      <c r="F73" s="232">
        <v>1</v>
      </c>
      <c r="G73" s="237" t="s">
        <v>96</v>
      </c>
      <c r="H73" s="314">
        <v>44</v>
      </c>
      <c r="I73" s="238"/>
      <c r="J73" s="238"/>
      <c r="K73" s="238"/>
    </row>
    <row r="74" spans="1:12">
      <c r="A74" s="232">
        <v>2</v>
      </c>
      <c r="B74" s="232">
        <v>7</v>
      </c>
      <c r="C74" s="232">
        <v>3</v>
      </c>
      <c r="D74" s="232"/>
      <c r="E74" s="232"/>
      <c r="F74" s="232"/>
      <c r="G74" s="237" t="s">
        <v>97</v>
      </c>
      <c r="H74" s="314">
        <v>45</v>
      </c>
      <c r="I74" s="238"/>
      <c r="J74" s="238">
        <v>3086.37</v>
      </c>
      <c r="K74" s="238"/>
    </row>
    <row r="75" spans="1:12" hidden="1" collapsed="1">
      <c r="A75" s="231">
        <v>2</v>
      </c>
      <c r="B75" s="231">
        <v>8</v>
      </c>
      <c r="C75" s="231"/>
      <c r="D75" s="231"/>
      <c r="E75" s="231"/>
      <c r="F75" s="231"/>
      <c r="G75" s="236" t="s">
        <v>363</v>
      </c>
      <c r="H75" s="234">
        <v>46</v>
      </c>
      <c r="I75" s="235">
        <f>I76+I80</f>
        <v>0</v>
      </c>
      <c r="J75" s="235">
        <f>J76+J80</f>
        <v>0</v>
      </c>
      <c r="K75" s="235">
        <f>K76+K80</f>
        <v>0</v>
      </c>
    </row>
    <row r="76" spans="1:12" hidden="1" collapsed="1">
      <c r="A76" s="232">
        <v>2</v>
      </c>
      <c r="B76" s="232">
        <v>8</v>
      </c>
      <c r="C76" s="232">
        <v>1</v>
      </c>
      <c r="D76" s="232">
        <v>1</v>
      </c>
      <c r="E76" s="232"/>
      <c r="F76" s="232"/>
      <c r="G76" s="237" t="s">
        <v>101</v>
      </c>
      <c r="H76" s="314">
        <v>47</v>
      </c>
      <c r="I76" s="238">
        <f>I77+I78+I79</f>
        <v>0</v>
      </c>
      <c r="J76" s="238">
        <f>J77+J78+J79</f>
        <v>0</v>
      </c>
      <c r="K76" s="238">
        <f>K77+K78+K79</f>
        <v>0</v>
      </c>
    </row>
    <row r="77" spans="1:12" hidden="1" collapsed="1">
      <c r="A77" s="232">
        <v>2</v>
      </c>
      <c r="B77" s="232">
        <v>8</v>
      </c>
      <c r="C77" s="232">
        <v>1</v>
      </c>
      <c r="D77" s="232">
        <v>1</v>
      </c>
      <c r="E77" s="232">
        <v>1</v>
      </c>
      <c r="F77" s="232">
        <v>1</v>
      </c>
      <c r="G77" s="237" t="s">
        <v>364</v>
      </c>
      <c r="H77" s="314">
        <v>48</v>
      </c>
      <c r="I77" s="238"/>
      <c r="J77" s="238"/>
      <c r="K77" s="238"/>
    </row>
    <row r="78" spans="1:12" hidden="1" collapsed="1">
      <c r="A78" s="232">
        <v>2</v>
      </c>
      <c r="B78" s="232">
        <v>8</v>
      </c>
      <c r="C78" s="232">
        <v>1</v>
      </c>
      <c r="D78" s="232">
        <v>1</v>
      </c>
      <c r="E78" s="232">
        <v>1</v>
      </c>
      <c r="F78" s="232">
        <v>2</v>
      </c>
      <c r="G78" s="237" t="s">
        <v>365</v>
      </c>
      <c r="H78" s="314">
        <v>49</v>
      </c>
      <c r="I78" s="238"/>
      <c r="J78" s="238"/>
      <c r="K78" s="238"/>
    </row>
    <row r="79" spans="1:12" hidden="1" collapsed="1">
      <c r="A79" s="232">
        <v>2</v>
      </c>
      <c r="B79" s="232">
        <v>8</v>
      </c>
      <c r="C79" s="232">
        <v>1</v>
      </c>
      <c r="D79" s="232">
        <v>1</v>
      </c>
      <c r="E79" s="232">
        <v>1</v>
      </c>
      <c r="F79" s="232">
        <v>3</v>
      </c>
      <c r="G79" s="240" t="s">
        <v>104</v>
      </c>
      <c r="H79" s="314">
        <v>50</v>
      </c>
      <c r="I79" s="238"/>
      <c r="J79" s="238"/>
      <c r="K79" s="238"/>
    </row>
    <row r="80" spans="1:12" hidden="1" collapsed="1">
      <c r="A80" s="232">
        <v>2</v>
      </c>
      <c r="B80" s="232">
        <v>8</v>
      </c>
      <c r="C80" s="232">
        <v>1</v>
      </c>
      <c r="D80" s="232">
        <v>2</v>
      </c>
      <c r="E80" s="232"/>
      <c r="F80" s="232"/>
      <c r="G80" s="237" t="s">
        <v>105</v>
      </c>
      <c r="H80" s="314">
        <v>51</v>
      </c>
      <c r="I80" s="238"/>
      <c r="J80" s="238"/>
      <c r="K80" s="238"/>
    </row>
    <row r="81" spans="1:12" ht="36" hidden="1" customHeight="1" collapsed="1">
      <c r="A81" s="242">
        <v>2</v>
      </c>
      <c r="B81" s="242">
        <v>9</v>
      </c>
      <c r="C81" s="242"/>
      <c r="D81" s="242"/>
      <c r="E81" s="242"/>
      <c r="F81" s="242"/>
      <c r="G81" s="236" t="s">
        <v>366</v>
      </c>
      <c r="H81" s="234">
        <v>52</v>
      </c>
      <c r="I81" s="235"/>
      <c r="J81" s="235"/>
      <c r="K81" s="235"/>
      <c r="L81"/>
    </row>
    <row r="82" spans="1:12" ht="48" hidden="1" customHeight="1" collapsed="1">
      <c r="A82" s="231">
        <v>3</v>
      </c>
      <c r="B82" s="231"/>
      <c r="C82" s="231"/>
      <c r="D82" s="231"/>
      <c r="E82" s="231"/>
      <c r="F82" s="231"/>
      <c r="G82" s="236" t="s">
        <v>367</v>
      </c>
      <c r="H82" s="234">
        <v>53</v>
      </c>
      <c r="I82" s="235">
        <f>I83+I89+I90</f>
        <v>0</v>
      </c>
      <c r="J82" s="235">
        <f>J83+J89+J90</f>
        <v>0</v>
      </c>
      <c r="K82" s="235">
        <f>K83+K89+K90</f>
        <v>0</v>
      </c>
      <c r="L82"/>
    </row>
    <row r="83" spans="1:12" ht="24" hidden="1" customHeight="1" collapsed="1">
      <c r="A83" s="231">
        <v>3</v>
      </c>
      <c r="B83" s="231">
        <v>1</v>
      </c>
      <c r="C83" s="231"/>
      <c r="D83" s="231"/>
      <c r="E83" s="231"/>
      <c r="F83" s="231"/>
      <c r="G83" s="236" t="s">
        <v>119</v>
      </c>
      <c r="H83" s="234">
        <v>54</v>
      </c>
      <c r="I83" s="235">
        <f>I84+I85+I86+I87+I88</f>
        <v>0</v>
      </c>
      <c r="J83" s="235">
        <f>J84+J85+J86+J87+J88</f>
        <v>0</v>
      </c>
      <c r="K83" s="235">
        <f>K84+K85+K86+K87+K88</f>
        <v>0</v>
      </c>
      <c r="L83"/>
    </row>
    <row r="84" spans="1:12" ht="24" hidden="1" customHeight="1" collapsed="1">
      <c r="A84" s="243">
        <v>3</v>
      </c>
      <c r="B84" s="243">
        <v>1</v>
      </c>
      <c r="C84" s="243">
        <v>1</v>
      </c>
      <c r="D84" s="244"/>
      <c r="E84" s="244"/>
      <c r="F84" s="244"/>
      <c r="G84" s="237" t="s">
        <v>368</v>
      </c>
      <c r="H84" s="314">
        <v>55</v>
      </c>
      <c r="I84" s="238"/>
      <c r="J84" s="238"/>
      <c r="K84" s="238"/>
      <c r="L84"/>
    </row>
    <row r="85" spans="1:12" hidden="1" collapsed="1">
      <c r="A85" s="243">
        <v>3</v>
      </c>
      <c r="B85" s="243">
        <v>1</v>
      </c>
      <c r="C85" s="243">
        <v>2</v>
      </c>
      <c r="D85" s="243"/>
      <c r="E85" s="244"/>
      <c r="F85" s="244"/>
      <c r="G85" s="240" t="s">
        <v>135</v>
      </c>
      <c r="H85" s="314">
        <v>56</v>
      </c>
      <c r="I85" s="238"/>
      <c r="J85" s="238"/>
      <c r="K85" s="238"/>
    </row>
    <row r="86" spans="1:12" hidden="1" collapsed="1">
      <c r="A86" s="243">
        <v>3</v>
      </c>
      <c r="B86" s="243">
        <v>1</v>
      </c>
      <c r="C86" s="243">
        <v>3</v>
      </c>
      <c r="D86" s="243"/>
      <c r="E86" s="243"/>
      <c r="F86" s="243"/>
      <c r="G86" s="240" t="s">
        <v>139</v>
      </c>
      <c r="H86" s="314">
        <v>57</v>
      </c>
      <c r="I86" s="238"/>
      <c r="J86" s="238"/>
      <c r="K86" s="238"/>
    </row>
    <row r="87" spans="1:12" ht="24" hidden="1" customHeight="1" collapsed="1">
      <c r="A87" s="243">
        <v>3</v>
      </c>
      <c r="B87" s="243">
        <v>1</v>
      </c>
      <c r="C87" s="243">
        <v>4</v>
      </c>
      <c r="D87" s="243"/>
      <c r="E87" s="243"/>
      <c r="F87" s="243"/>
      <c r="G87" s="240" t="s">
        <v>147</v>
      </c>
      <c r="H87" s="314">
        <v>58</v>
      </c>
      <c r="I87" s="238"/>
      <c r="J87" s="238"/>
      <c r="K87" s="238"/>
      <c r="L87"/>
    </row>
    <row r="88" spans="1:12" ht="24" hidden="1" customHeight="1" collapsed="1">
      <c r="A88" s="243">
        <v>3</v>
      </c>
      <c r="B88" s="243">
        <v>1</v>
      </c>
      <c r="C88" s="243">
        <v>5</v>
      </c>
      <c r="D88" s="243"/>
      <c r="E88" s="243"/>
      <c r="F88" s="243"/>
      <c r="G88" s="240" t="s">
        <v>369</v>
      </c>
      <c r="H88" s="314">
        <v>59</v>
      </c>
      <c r="I88" s="238"/>
      <c r="J88" s="238"/>
      <c r="K88" s="238"/>
      <c r="L88"/>
    </row>
    <row r="89" spans="1:12" ht="36" hidden="1" customHeight="1" collapsed="1">
      <c r="A89" s="244">
        <v>3</v>
      </c>
      <c r="B89" s="244">
        <v>2</v>
      </c>
      <c r="C89" s="244"/>
      <c r="D89" s="244"/>
      <c r="E89" s="244"/>
      <c r="F89" s="244"/>
      <c r="G89" s="245" t="s">
        <v>151</v>
      </c>
      <c r="H89" s="234">
        <v>60</v>
      </c>
      <c r="I89" s="235"/>
      <c r="J89" s="235"/>
      <c r="K89" s="235"/>
      <c r="L89"/>
    </row>
    <row r="90" spans="1:12" ht="24" hidden="1" customHeight="1" collapsed="1">
      <c r="A90" s="244">
        <v>3</v>
      </c>
      <c r="B90" s="244">
        <v>3</v>
      </c>
      <c r="C90" s="244"/>
      <c r="D90" s="244"/>
      <c r="E90" s="244"/>
      <c r="F90" s="244"/>
      <c r="G90" s="245" t="s">
        <v>189</v>
      </c>
      <c r="H90" s="234">
        <v>61</v>
      </c>
      <c r="I90" s="235"/>
      <c r="J90" s="235"/>
      <c r="K90" s="235"/>
      <c r="L90"/>
    </row>
    <row r="91" spans="1:12">
      <c r="A91" s="231"/>
      <c r="B91" s="231"/>
      <c r="C91" s="231"/>
      <c r="D91" s="231"/>
      <c r="E91" s="231"/>
      <c r="F91" s="231"/>
      <c r="G91" s="236" t="s">
        <v>370</v>
      </c>
      <c r="H91" s="234">
        <v>62</v>
      </c>
      <c r="I91" s="235">
        <f>I30+I82</f>
        <v>1034.1099999999999</v>
      </c>
      <c r="J91" s="235">
        <f>J30+J82</f>
        <v>263186.57</v>
      </c>
      <c r="K91" s="235">
        <f>K30+K82</f>
        <v>0</v>
      </c>
    </row>
    <row r="92" spans="1:12">
      <c r="A92" s="246"/>
      <c r="B92" s="246"/>
      <c r="C92" s="246"/>
      <c r="D92" s="247"/>
      <c r="E92" s="247"/>
      <c r="F92" s="247"/>
      <c r="G92" s="247"/>
      <c r="H92" s="306"/>
      <c r="I92" s="309"/>
      <c r="J92" s="309"/>
      <c r="K92" s="248"/>
    </row>
    <row r="93" spans="1:12">
      <c r="A93" s="309" t="s">
        <v>371</v>
      </c>
      <c r="B93" s="310"/>
      <c r="C93" s="310"/>
      <c r="D93" s="310"/>
      <c r="E93" s="310"/>
      <c r="F93" s="310"/>
      <c r="G93" s="310"/>
      <c r="H93" s="249"/>
      <c r="I93" s="250"/>
      <c r="J93" s="310"/>
      <c r="K93" s="310"/>
    </row>
    <row r="94" spans="1:12">
      <c r="A94" s="251" t="s">
        <v>433</v>
      </c>
      <c r="B94" s="252"/>
      <c r="C94" s="252"/>
      <c r="D94" s="252"/>
      <c r="E94" s="252"/>
      <c r="F94" s="252"/>
      <c r="G94" s="252"/>
      <c r="H94" s="253"/>
      <c r="I94" s="304"/>
      <c r="J94" s="379" t="s">
        <v>434</v>
      </c>
      <c r="K94" s="379"/>
    </row>
    <row r="95" spans="1:12">
      <c r="A95" s="386" t="s">
        <v>372</v>
      </c>
      <c r="B95" s="378"/>
      <c r="C95" s="378"/>
      <c r="D95" s="378"/>
      <c r="E95" s="378"/>
      <c r="F95" s="378"/>
      <c r="G95" s="378"/>
      <c r="H95" s="311"/>
      <c r="I95" s="312" t="s">
        <v>208</v>
      </c>
      <c r="J95" s="382" t="s">
        <v>209</v>
      </c>
      <c r="K95" s="382"/>
    </row>
    <row r="96" spans="1:12">
      <c r="A96" s="309"/>
      <c r="B96" s="309"/>
      <c r="C96" s="254"/>
      <c r="D96" s="309"/>
      <c r="E96" s="309"/>
      <c r="F96" s="377"/>
      <c r="G96" s="378"/>
      <c r="H96" s="311"/>
      <c r="I96" s="255"/>
      <c r="J96" s="256"/>
      <c r="K96" s="256"/>
    </row>
    <row r="97" spans="1:11">
      <c r="A97" s="252" t="s">
        <v>210</v>
      </c>
      <c r="B97" s="252"/>
      <c r="C97" s="252"/>
      <c r="D97" s="252"/>
      <c r="E97" s="252"/>
      <c r="F97" s="252"/>
      <c r="G97" s="252"/>
      <c r="H97" s="311"/>
      <c r="I97" s="304"/>
      <c r="J97" s="379" t="s">
        <v>211</v>
      </c>
      <c r="K97" s="379"/>
    </row>
    <row r="98" spans="1:11" ht="30" customHeight="1">
      <c r="A98" s="380" t="s">
        <v>373</v>
      </c>
      <c r="B98" s="381"/>
      <c r="C98" s="381"/>
      <c r="D98" s="381"/>
      <c r="E98" s="381"/>
      <c r="F98" s="381"/>
      <c r="G98" s="381"/>
      <c r="H98" s="253"/>
      <c r="I98" s="312" t="s">
        <v>208</v>
      </c>
      <c r="J98" s="382" t="s">
        <v>209</v>
      </c>
      <c r="K98" s="382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78740157480314965" right="0.19685039370078741" top="0.19685039370078741" bottom="0.19685039370078741" header="3.937007874015748E-2" footer="3.937007874015748E-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7E28-86E0-4BEC-B325-1A2E4E90FD1F}">
  <sheetPr>
    <pageSetUpPr fitToPage="1"/>
  </sheetPr>
  <dimension ref="A1:Q57"/>
  <sheetViews>
    <sheetView topLeftCell="A18" zoomScaleNormal="100" workbookViewId="0">
      <selection activeCell="L45" sqref="L45"/>
    </sheetView>
  </sheetViews>
  <sheetFormatPr defaultRowHeight="15"/>
  <cols>
    <col min="1" max="1" width="9.28515625" customWidth="1"/>
    <col min="2" max="2" width="36.5703125" customWidth="1"/>
    <col min="3" max="3" width="10.42578125" customWidth="1"/>
    <col min="4" max="4" width="10" customWidth="1"/>
    <col min="5" max="5" width="8.85546875" customWidth="1"/>
    <col min="6" max="6" width="9.85546875" customWidth="1"/>
    <col min="7" max="7" width="10" customWidth="1"/>
    <col min="8" max="8" width="8.28515625" customWidth="1"/>
  </cols>
  <sheetData>
    <row r="1" spans="1:8" ht="8.25" customHeight="1"/>
    <row r="2" spans="1:8">
      <c r="E2" s="398" t="s">
        <v>297</v>
      </c>
      <c r="F2" s="398"/>
      <c r="G2" s="398"/>
      <c r="H2" s="398"/>
    </row>
    <row r="3" spans="1:8">
      <c r="A3" s="46"/>
      <c r="E3" s="398" t="s">
        <v>298</v>
      </c>
      <c r="F3" s="398"/>
      <c r="G3" s="398"/>
      <c r="H3" s="398"/>
    </row>
    <row r="4" spans="1:8">
      <c r="E4" s="398" t="s">
        <v>299</v>
      </c>
      <c r="F4" s="398"/>
      <c r="G4" s="398"/>
      <c r="H4" s="398"/>
    </row>
    <row r="5" spans="1:8">
      <c r="E5" s="398" t="s">
        <v>300</v>
      </c>
      <c r="F5" s="398"/>
      <c r="G5" s="398"/>
      <c r="H5" s="398"/>
    </row>
    <row r="6" spans="1:8">
      <c r="E6" s="398" t="s">
        <v>301</v>
      </c>
      <c r="F6" s="398"/>
      <c r="G6" s="398"/>
      <c r="H6" s="398"/>
    </row>
    <row r="7" spans="1:8" ht="8.25" customHeight="1">
      <c r="F7" s="47"/>
      <c r="G7" s="47"/>
      <c r="H7" s="47"/>
    </row>
    <row r="8" spans="1:8">
      <c r="B8" s="179" t="s">
        <v>394</v>
      </c>
      <c r="C8" s="180"/>
      <c r="D8" s="180"/>
    </row>
    <row r="9" spans="1:8">
      <c r="A9" s="396" t="s">
        <v>230</v>
      </c>
      <c r="B9" s="397"/>
      <c r="C9" s="396"/>
      <c r="D9" s="396"/>
      <c r="E9" s="48"/>
      <c r="F9" s="48"/>
      <c r="G9" s="48"/>
      <c r="H9" s="48"/>
    </row>
    <row r="10" spans="1:8" ht="9" customHeight="1"/>
    <row r="11" spans="1:8" ht="15" customHeight="1">
      <c r="A11" s="401" t="s">
        <v>438</v>
      </c>
      <c r="B11" s="401"/>
      <c r="C11" s="401"/>
      <c r="D11" s="401"/>
      <c r="E11" s="401"/>
      <c r="F11" s="401"/>
      <c r="G11" s="401"/>
      <c r="H11" s="401"/>
    </row>
    <row r="12" spans="1:8" ht="6" customHeight="1">
      <c r="B12" s="46"/>
      <c r="C12" s="46"/>
      <c r="D12" s="46"/>
      <c r="E12" s="46"/>
      <c r="F12" s="46"/>
      <c r="G12" s="46"/>
      <c r="H12" s="46"/>
    </row>
    <row r="13" spans="1:8">
      <c r="F13" s="402" t="s">
        <v>395</v>
      </c>
      <c r="G13" s="402"/>
      <c r="H13" s="402"/>
    </row>
    <row r="14" spans="1:8">
      <c r="C14" s="403"/>
      <c r="D14" s="403"/>
      <c r="E14" s="403"/>
      <c r="F14" s="46"/>
      <c r="G14" s="404" t="s">
        <v>302</v>
      </c>
      <c r="H14" s="404"/>
    </row>
    <row r="15" spans="1:8" ht="12.75" customHeight="1">
      <c r="A15" s="405" t="s">
        <v>17</v>
      </c>
      <c r="B15" s="405" t="s">
        <v>18</v>
      </c>
      <c r="C15" s="408" t="s">
        <v>303</v>
      </c>
      <c r="D15" s="411" t="s">
        <v>304</v>
      </c>
      <c r="E15" s="411"/>
      <c r="F15" s="411"/>
      <c r="G15" s="411"/>
      <c r="H15" s="411"/>
    </row>
    <row r="16" spans="1:8" ht="12.75" customHeight="1">
      <c r="A16" s="406"/>
      <c r="B16" s="406"/>
      <c r="C16" s="409"/>
      <c r="D16" s="399" t="s">
        <v>305</v>
      </c>
      <c r="E16" s="399" t="s">
        <v>306</v>
      </c>
      <c r="F16" s="399" t="s">
        <v>307</v>
      </c>
      <c r="G16" s="399" t="s">
        <v>308</v>
      </c>
      <c r="H16" s="399" t="s">
        <v>396</v>
      </c>
    </row>
    <row r="17" spans="1:17">
      <c r="A17" s="406"/>
      <c r="B17" s="406"/>
      <c r="C17" s="409"/>
      <c r="D17" s="399"/>
      <c r="E17" s="399"/>
      <c r="F17" s="399"/>
      <c r="G17" s="399"/>
      <c r="H17" s="400"/>
    </row>
    <row r="18" spans="1:17" ht="40.5" customHeight="1">
      <c r="A18" s="406"/>
      <c r="B18" s="406"/>
      <c r="C18" s="409"/>
      <c r="D18" s="399"/>
      <c r="E18" s="399"/>
      <c r="F18" s="399"/>
      <c r="G18" s="399"/>
      <c r="H18" s="400"/>
    </row>
    <row r="19" spans="1:17" ht="15" customHeight="1">
      <c r="A19" s="407"/>
      <c r="B19" s="407"/>
      <c r="C19" s="410"/>
      <c r="D19" s="53" t="s">
        <v>213</v>
      </c>
      <c r="E19" s="53" t="s">
        <v>227</v>
      </c>
      <c r="F19" s="53" t="s">
        <v>223</v>
      </c>
      <c r="G19" s="53" t="s">
        <v>225</v>
      </c>
      <c r="H19" s="55" t="s">
        <v>397</v>
      </c>
      <c r="Q19" s="181"/>
    </row>
    <row r="20" spans="1:17" ht="14.1" customHeight="1">
      <c r="A20" s="54" t="s">
        <v>309</v>
      </c>
      <c r="B20" s="49" t="s">
        <v>30</v>
      </c>
      <c r="C20" s="182">
        <f>(D20+E20+F20+G20+H20)</f>
        <v>250697.08000000002</v>
      </c>
      <c r="D20" s="183">
        <v>54069.599999999999</v>
      </c>
      <c r="E20" s="183">
        <v>2886.5</v>
      </c>
      <c r="F20" s="184">
        <v>193040.64000000001</v>
      </c>
      <c r="G20" s="184">
        <v>700.34</v>
      </c>
      <c r="H20" s="184"/>
      <c r="J20" s="181"/>
      <c r="K20" s="181"/>
    </row>
    <row r="21" spans="1:17" ht="14.1" customHeight="1">
      <c r="A21" s="54"/>
      <c r="B21" s="49" t="s">
        <v>310</v>
      </c>
      <c r="C21" s="182">
        <f t="shared" ref="C21:C34" si="0">(D21+E21+F21+G21+H21)</f>
        <v>0</v>
      </c>
      <c r="D21" s="184"/>
      <c r="E21" s="184"/>
      <c r="F21" s="184"/>
      <c r="G21" s="184"/>
      <c r="H21" s="184"/>
    </row>
    <row r="22" spans="1:17" ht="14.1" customHeight="1">
      <c r="A22" s="54"/>
      <c r="B22" s="49" t="s">
        <v>311</v>
      </c>
      <c r="C22" s="182">
        <f>(D22+E22+F22+G22+H22)</f>
        <v>43983.729999999996</v>
      </c>
      <c r="D22" s="184">
        <v>5877.98</v>
      </c>
      <c r="E22" s="184">
        <v>349.93</v>
      </c>
      <c r="F22" s="184">
        <v>37755.82</v>
      </c>
      <c r="G22" s="184"/>
      <c r="H22" s="184"/>
    </row>
    <row r="23" spans="1:17" ht="14.1" customHeight="1">
      <c r="A23" s="54" t="s">
        <v>312</v>
      </c>
      <c r="B23" s="49" t="s">
        <v>313</v>
      </c>
      <c r="C23" s="182">
        <f>(D23+E23+F23+G23+H23)</f>
        <v>3842.26</v>
      </c>
      <c r="D23" s="184">
        <v>837.15</v>
      </c>
      <c r="E23" s="185">
        <v>41.86</v>
      </c>
      <c r="F23" s="184">
        <v>2906.25</v>
      </c>
      <c r="G23" s="184">
        <v>57</v>
      </c>
      <c r="H23" s="184"/>
      <c r="J23" s="181"/>
    </row>
    <row r="24" spans="1:17" ht="14.1" customHeight="1">
      <c r="A24" s="54" t="s">
        <v>314</v>
      </c>
      <c r="B24" s="49" t="s">
        <v>315</v>
      </c>
      <c r="C24" s="182">
        <f t="shared" si="0"/>
        <v>5560.8600000000006</v>
      </c>
      <c r="D24" s="183">
        <f>(D25+D26+D27+D28+D29+D30+D31+D32+D33+D34+D35+D41+D42+D43)</f>
        <v>1633.94</v>
      </c>
      <c r="E24" s="183">
        <f t="shared" ref="E24:F24" si="1">(E25+E26+E27+E28+E29+E30+E31+E32+E33+E34+E35+E41+E42+E43)</f>
        <v>0</v>
      </c>
      <c r="F24" s="183">
        <f t="shared" si="1"/>
        <v>365</v>
      </c>
      <c r="G24" s="183">
        <f t="shared" ref="G24" si="2">(G25+G26+G27+G28+G29+G30+G31+G32+G33+G34+G35+G41+G42+G43)</f>
        <v>3561.92</v>
      </c>
      <c r="H24" s="183">
        <f>(H25+H26+H27+H28+H29+H30+H31+H32+H33+H34+H35+H41+H42+H43)</f>
        <v>0</v>
      </c>
    </row>
    <row r="25" spans="1:17" ht="13.5" customHeight="1">
      <c r="A25" s="54" t="s">
        <v>316</v>
      </c>
      <c r="B25" s="50" t="s">
        <v>35</v>
      </c>
      <c r="C25" s="182">
        <f t="shared" si="0"/>
        <v>3561.92</v>
      </c>
      <c r="D25" s="184"/>
      <c r="E25" s="184"/>
      <c r="F25" s="184"/>
      <c r="G25" s="184">
        <v>3561.92</v>
      </c>
      <c r="H25" s="184"/>
    </row>
    <row r="26" spans="1:17" ht="13.5" customHeight="1">
      <c r="A26" s="54" t="s">
        <v>317</v>
      </c>
      <c r="B26" s="50" t="s">
        <v>398</v>
      </c>
      <c r="C26" s="182">
        <f t="shared" si="0"/>
        <v>12.2</v>
      </c>
      <c r="D26" s="184">
        <v>12.2</v>
      </c>
      <c r="E26" s="184"/>
      <c r="F26" s="184"/>
      <c r="G26" s="184"/>
      <c r="H26" s="184"/>
    </row>
    <row r="27" spans="1:17" ht="13.5" customHeight="1">
      <c r="A27" s="54" t="s">
        <v>318</v>
      </c>
      <c r="B27" s="50" t="s">
        <v>319</v>
      </c>
      <c r="C27" s="182">
        <f t="shared" si="0"/>
        <v>213.45</v>
      </c>
      <c r="D27" s="185">
        <v>213.45</v>
      </c>
      <c r="E27" s="184"/>
      <c r="F27" s="184"/>
      <c r="G27" s="184"/>
      <c r="H27" s="184"/>
    </row>
    <row r="28" spans="1:17" ht="13.5" customHeight="1">
      <c r="A28" s="54" t="s">
        <v>320</v>
      </c>
      <c r="B28" s="50" t="s">
        <v>399</v>
      </c>
      <c r="C28" s="182">
        <f t="shared" si="0"/>
        <v>90.55</v>
      </c>
      <c r="D28" s="185">
        <v>90.55</v>
      </c>
      <c r="E28" s="184"/>
      <c r="F28" s="184"/>
      <c r="G28" s="184"/>
      <c r="H28" s="184"/>
    </row>
    <row r="29" spans="1:17" ht="13.5" customHeight="1">
      <c r="A29" s="54" t="s">
        <v>400</v>
      </c>
      <c r="B29" s="50" t="s">
        <v>401</v>
      </c>
      <c r="C29" s="182">
        <f t="shared" si="0"/>
        <v>0</v>
      </c>
      <c r="D29" s="184"/>
      <c r="E29" s="184"/>
      <c r="F29" s="184"/>
      <c r="G29" s="184"/>
      <c r="H29" s="184"/>
    </row>
    <row r="30" spans="1:17" ht="13.5" customHeight="1">
      <c r="A30" s="54" t="s">
        <v>321</v>
      </c>
      <c r="B30" s="50" t="s">
        <v>40</v>
      </c>
      <c r="C30" s="182">
        <f t="shared" si="0"/>
        <v>0</v>
      </c>
      <c r="D30" s="184"/>
      <c r="E30" s="184"/>
      <c r="F30" s="184"/>
      <c r="G30" s="184"/>
      <c r="H30" s="184"/>
    </row>
    <row r="31" spans="1:17" ht="14.1" customHeight="1">
      <c r="A31" s="54" t="s">
        <v>402</v>
      </c>
      <c r="B31" s="50" t="s">
        <v>41</v>
      </c>
      <c r="C31" s="182">
        <f t="shared" si="0"/>
        <v>0</v>
      </c>
      <c r="D31" s="184"/>
      <c r="E31" s="184"/>
      <c r="F31" s="184"/>
      <c r="G31" s="184"/>
      <c r="H31" s="184"/>
    </row>
    <row r="32" spans="1:17" ht="14.1" customHeight="1">
      <c r="A32" s="54" t="s">
        <v>403</v>
      </c>
      <c r="B32" s="186" t="s">
        <v>404</v>
      </c>
      <c r="C32" s="182">
        <f t="shared" si="0"/>
        <v>0</v>
      </c>
      <c r="D32" s="184"/>
      <c r="E32" s="184"/>
      <c r="F32" s="184"/>
      <c r="G32" s="184"/>
      <c r="H32" s="184"/>
    </row>
    <row r="33" spans="1:12" ht="14.1" customHeight="1">
      <c r="A33" s="54" t="s">
        <v>322</v>
      </c>
      <c r="B33" s="50" t="s">
        <v>405</v>
      </c>
      <c r="C33" s="182">
        <f t="shared" si="0"/>
        <v>296.20999999999998</v>
      </c>
      <c r="D33" s="185">
        <v>296.20999999999998</v>
      </c>
      <c r="E33" s="184"/>
      <c r="F33" s="184"/>
      <c r="G33" s="184"/>
      <c r="H33" s="184"/>
    </row>
    <row r="34" spans="1:12" ht="14.1" customHeight="1">
      <c r="A34" s="54" t="s">
        <v>323</v>
      </c>
      <c r="B34" s="50" t="s">
        <v>44</v>
      </c>
      <c r="C34" s="182">
        <f t="shared" si="0"/>
        <v>13.46</v>
      </c>
      <c r="D34" s="184">
        <v>13.46</v>
      </c>
      <c r="E34" s="184"/>
      <c r="F34" s="184"/>
      <c r="G34" s="184"/>
      <c r="H34" s="184"/>
    </row>
    <row r="35" spans="1:12" ht="14.1" customHeight="1">
      <c r="A35" s="54" t="s">
        <v>324</v>
      </c>
      <c r="B35" s="50" t="s">
        <v>46</v>
      </c>
      <c r="C35" s="182">
        <f>(D35+E35+F35+G35+H35)</f>
        <v>492.36</v>
      </c>
      <c r="D35" s="279">
        <v>492.36</v>
      </c>
      <c r="E35" s="183">
        <f>(E37+E38+E39+E40)</f>
        <v>0</v>
      </c>
      <c r="F35" s="183"/>
      <c r="G35" s="183">
        <f>(G37+G38+G39+G40)</f>
        <v>0</v>
      </c>
      <c r="H35" s="183">
        <f>(H37+H38+H39+H40)</f>
        <v>0</v>
      </c>
    </row>
    <row r="36" spans="1:12" ht="13.5" customHeight="1">
      <c r="A36" s="54"/>
      <c r="B36" s="49" t="s">
        <v>310</v>
      </c>
      <c r="C36" s="182"/>
      <c r="D36" s="183"/>
      <c r="E36" s="184"/>
      <c r="F36" s="184"/>
      <c r="G36" s="184"/>
      <c r="H36" s="184"/>
    </row>
    <row r="37" spans="1:12" ht="13.5" customHeight="1">
      <c r="A37" s="54"/>
      <c r="B37" s="50" t="s">
        <v>325</v>
      </c>
      <c r="C37" s="182">
        <f t="shared" ref="C37:C47" si="3">(D37+E37+F37+G37+H37)</f>
        <v>202.19</v>
      </c>
      <c r="D37" s="183">
        <v>202.19</v>
      </c>
      <c r="E37" s="184"/>
      <c r="F37" s="184"/>
      <c r="G37" s="184"/>
      <c r="H37" s="184"/>
    </row>
    <row r="38" spans="1:12" ht="13.5" customHeight="1">
      <c r="A38" s="54"/>
      <c r="B38" s="50" t="s">
        <v>406</v>
      </c>
      <c r="C38" s="182">
        <f t="shared" si="3"/>
        <v>0</v>
      </c>
      <c r="D38" s="183"/>
      <c r="E38" s="184"/>
      <c r="F38" s="184"/>
      <c r="G38" s="184"/>
      <c r="H38" s="184"/>
    </row>
    <row r="39" spans="1:12" ht="13.5" customHeight="1">
      <c r="A39" s="54"/>
      <c r="B39" s="50" t="s">
        <v>326</v>
      </c>
      <c r="C39" s="182">
        <f t="shared" si="3"/>
        <v>241.77</v>
      </c>
      <c r="D39" s="183">
        <v>241.77</v>
      </c>
      <c r="E39" s="184"/>
      <c r="F39" s="184"/>
      <c r="G39" s="184"/>
      <c r="H39" s="184"/>
    </row>
    <row r="40" spans="1:12" ht="13.5" customHeight="1">
      <c r="A40" s="54"/>
      <c r="B40" s="50" t="s">
        <v>327</v>
      </c>
      <c r="C40" s="182">
        <f t="shared" si="3"/>
        <v>48.4</v>
      </c>
      <c r="D40" s="183">
        <v>48.4</v>
      </c>
      <c r="E40" s="184"/>
      <c r="F40" s="184"/>
      <c r="G40" s="184"/>
      <c r="H40" s="184"/>
    </row>
    <row r="41" spans="1:12" ht="26.25" customHeight="1">
      <c r="A41" s="54" t="s">
        <v>328</v>
      </c>
      <c r="B41" s="50" t="s">
        <v>47</v>
      </c>
      <c r="C41" s="182">
        <f t="shared" si="3"/>
        <v>120</v>
      </c>
      <c r="D41" s="184"/>
      <c r="E41" s="184"/>
      <c r="F41" s="185">
        <v>120</v>
      </c>
      <c r="G41" s="184"/>
      <c r="H41" s="184"/>
    </row>
    <row r="42" spans="1:12" ht="14.1" customHeight="1">
      <c r="A42" s="54" t="s">
        <v>329</v>
      </c>
      <c r="B42" s="50" t="s">
        <v>48</v>
      </c>
      <c r="C42" s="182">
        <f t="shared" si="3"/>
        <v>0</v>
      </c>
      <c r="D42" s="184"/>
      <c r="E42" s="184"/>
      <c r="F42" s="184"/>
      <c r="G42" s="184"/>
      <c r="H42" s="184"/>
    </row>
    <row r="43" spans="1:12" ht="17.25" customHeight="1">
      <c r="A43" s="54" t="s">
        <v>330</v>
      </c>
      <c r="B43" s="50" t="s">
        <v>49</v>
      </c>
      <c r="C43" s="182">
        <f t="shared" si="3"/>
        <v>760.71</v>
      </c>
      <c r="D43" s="279">
        <v>515.71</v>
      </c>
      <c r="E43" s="183"/>
      <c r="F43" s="183">
        <v>245</v>
      </c>
      <c r="G43" s="183"/>
      <c r="H43" s="183"/>
    </row>
    <row r="44" spans="1:12">
      <c r="A44" s="54" t="s">
        <v>407</v>
      </c>
      <c r="B44" s="49" t="s">
        <v>361</v>
      </c>
      <c r="C44" s="182">
        <f t="shared" si="3"/>
        <v>0</v>
      </c>
      <c r="D44" s="184"/>
      <c r="E44" s="184"/>
      <c r="F44" s="184"/>
      <c r="G44" s="184"/>
      <c r="H44" s="184"/>
    </row>
    <row r="45" spans="1:12">
      <c r="A45" s="54" t="s">
        <v>331</v>
      </c>
      <c r="B45" s="49" t="s">
        <v>408</v>
      </c>
      <c r="C45" s="182">
        <f t="shared" si="3"/>
        <v>3086.37</v>
      </c>
      <c r="D45" s="185">
        <v>2046.93</v>
      </c>
      <c r="E45" s="184"/>
      <c r="F45" s="184">
        <v>1039.44</v>
      </c>
      <c r="G45" s="184"/>
      <c r="H45" s="184"/>
      <c r="K45" s="187"/>
    </row>
    <row r="46" spans="1:12" hidden="1">
      <c r="A46" s="54" t="s">
        <v>409</v>
      </c>
      <c r="B46" s="49" t="s">
        <v>410</v>
      </c>
      <c r="C46" s="182">
        <f t="shared" si="3"/>
        <v>0</v>
      </c>
      <c r="D46" s="184"/>
      <c r="E46" s="184"/>
      <c r="F46" s="184"/>
      <c r="G46" s="184"/>
      <c r="H46" s="184"/>
    </row>
    <row r="47" spans="1:12">
      <c r="A47" s="54"/>
      <c r="B47" s="49"/>
      <c r="C47" s="182">
        <f t="shared" si="3"/>
        <v>0</v>
      </c>
      <c r="D47" s="184"/>
      <c r="E47" s="184"/>
      <c r="F47" s="184"/>
      <c r="G47" s="184"/>
      <c r="H47" s="184"/>
    </row>
    <row r="48" spans="1:12" ht="27" customHeight="1">
      <c r="A48" s="51"/>
      <c r="B48" s="52" t="s">
        <v>332</v>
      </c>
      <c r="C48" s="182">
        <f>(D48+E48+F48+G48+H48)</f>
        <v>263186.57</v>
      </c>
      <c r="D48" s="182">
        <f>(D20+D23+D24+D44+D45+D46)</f>
        <v>58587.62</v>
      </c>
      <c r="E48" s="182">
        <f>(E20+E23+E24+E44+E45+E47)</f>
        <v>2928.36</v>
      </c>
      <c r="F48" s="182">
        <f>(F20+F23+F24+F44+F45+F47)</f>
        <v>197351.33000000002</v>
      </c>
      <c r="G48" s="182">
        <f>(G20+G23+G24+G44+G45+G47)</f>
        <v>4319.26</v>
      </c>
      <c r="H48" s="182">
        <f t="shared" ref="H48" si="4">(H20+H23+H24+H44+H45+H47)</f>
        <v>0</v>
      </c>
      <c r="I48" s="181"/>
      <c r="J48" s="181"/>
      <c r="K48" s="181"/>
      <c r="L48" s="181"/>
    </row>
    <row r="49" spans="1:9">
      <c r="A49" s="188"/>
      <c r="B49" s="188"/>
      <c r="C49" s="188"/>
      <c r="D49" s="188"/>
      <c r="E49" s="188"/>
      <c r="F49" s="188"/>
      <c r="G49" s="188"/>
      <c r="H49" s="188"/>
    </row>
    <row r="50" spans="1:9" ht="33" customHeight="1">
      <c r="A50" s="412" t="s">
        <v>427</v>
      </c>
      <c r="B50" s="412"/>
      <c r="C50" s="413"/>
      <c r="D50" s="413"/>
      <c r="E50" s="188"/>
      <c r="F50" s="414" t="s">
        <v>420</v>
      </c>
      <c r="G50" s="414"/>
      <c r="H50" s="414"/>
    </row>
    <row r="51" spans="1:9">
      <c r="A51" s="188"/>
      <c r="B51" s="188"/>
      <c r="C51" s="397" t="s">
        <v>333</v>
      </c>
      <c r="D51" s="397"/>
      <c r="E51" s="396" t="s">
        <v>334</v>
      </c>
      <c r="F51" s="396"/>
      <c r="G51" s="396"/>
      <c r="H51" s="396"/>
    </row>
    <row r="52" spans="1:9" ht="7.5" customHeight="1">
      <c r="A52" s="188"/>
      <c r="B52" s="188"/>
      <c r="C52" s="48"/>
      <c r="D52" s="48"/>
      <c r="E52" s="48"/>
      <c r="F52" s="48"/>
      <c r="G52" s="48"/>
      <c r="H52" s="48"/>
    </row>
    <row r="53" spans="1:9" ht="30" customHeight="1">
      <c r="A53" s="412" t="s">
        <v>411</v>
      </c>
      <c r="B53" s="412"/>
      <c r="C53" s="413"/>
      <c r="D53" s="413"/>
      <c r="E53" s="188"/>
      <c r="F53" s="415" t="s">
        <v>412</v>
      </c>
      <c r="G53" s="415"/>
      <c r="H53" s="415"/>
      <c r="I53" s="189"/>
    </row>
    <row r="54" spans="1:9">
      <c r="A54" s="188"/>
      <c r="B54" s="188"/>
      <c r="C54" s="397" t="s">
        <v>333</v>
      </c>
      <c r="D54" s="397"/>
      <c r="E54" s="396" t="s">
        <v>334</v>
      </c>
      <c r="F54" s="396"/>
      <c r="G54" s="396"/>
      <c r="H54" s="396"/>
    </row>
    <row r="55" spans="1:9">
      <c r="C55" s="48"/>
      <c r="D55" s="48"/>
      <c r="E55" s="48"/>
      <c r="F55" s="48"/>
      <c r="G55" s="402"/>
      <c r="H55" s="402"/>
    </row>
    <row r="56" spans="1:9" ht="1.5" customHeight="1"/>
    <row r="57" spans="1:9">
      <c r="B57" s="1" t="s">
        <v>419</v>
      </c>
    </row>
  </sheetData>
  <mergeCells count="30">
    <mergeCell ref="G55:H55"/>
    <mergeCell ref="A53:B53"/>
    <mergeCell ref="C53:D53"/>
    <mergeCell ref="F53:H53"/>
    <mergeCell ref="C54:D54"/>
    <mergeCell ref="E54:H54"/>
    <mergeCell ref="A50:B50"/>
    <mergeCell ref="C50:D50"/>
    <mergeCell ref="F50:H50"/>
    <mergeCell ref="C51:D51"/>
    <mergeCell ref="E51:H51"/>
    <mergeCell ref="F16:F18"/>
    <mergeCell ref="G16:G18"/>
    <mergeCell ref="H16:H18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D079-4767-4D6F-92FB-052D24BAE259}">
  <dimension ref="A1:R378"/>
  <sheetViews>
    <sheetView topLeftCell="A63" zoomScaleNormal="100" workbookViewId="0">
      <selection activeCell="S16" sqref="S1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/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/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12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/>
      <c r="J30" s="77"/>
      <c r="K30" s="78"/>
      <c r="L30" s="78"/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877412</v>
      </c>
      <c r="J35" s="92">
        <f>SUM(J36+J47+J67+J88+J95+J115+J141+J160+J170)</f>
        <v>675412</v>
      </c>
      <c r="K35" s="93">
        <f>SUM(K36+K47+K67+K88+K95+K115+K141+K160+K170)</f>
        <v>589531.38</v>
      </c>
      <c r="L35" s="92">
        <f>SUM(L36+L47+L67+L88+L95+L115+L141+L160+L170)</f>
        <v>589531.38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686500</v>
      </c>
      <c r="J36" s="92">
        <f>SUM(J37+J43)</f>
        <v>513600</v>
      </c>
      <c r="K36" s="101">
        <f>SUM(K37+K43)</f>
        <v>457964.72000000003</v>
      </c>
      <c r="L36" s="102">
        <f>SUM(L37+L43)</f>
        <v>457964.72000000003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675000</v>
      </c>
      <c r="J37" s="92">
        <f>SUM(J38)</f>
        <v>505000</v>
      </c>
      <c r="K37" s="93">
        <f>SUM(K38)</f>
        <v>450997.82</v>
      </c>
      <c r="L37" s="92">
        <f>SUM(L38)</f>
        <v>450997.82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675000</v>
      </c>
      <c r="J38" s="92">
        <f t="shared" ref="J38:L39" si="0">SUM(J39)</f>
        <v>505000</v>
      </c>
      <c r="K38" s="92">
        <f t="shared" si="0"/>
        <v>450997.82</v>
      </c>
      <c r="L38" s="92">
        <f t="shared" si="0"/>
        <v>450997.82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675000</v>
      </c>
      <c r="J39" s="93">
        <f t="shared" si="0"/>
        <v>505000</v>
      </c>
      <c r="K39" s="93">
        <f t="shared" si="0"/>
        <v>450997.82</v>
      </c>
      <c r="L39" s="93">
        <f t="shared" si="0"/>
        <v>450997.82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675000</v>
      </c>
      <c r="J40" s="109">
        <v>505000</v>
      </c>
      <c r="K40" s="109">
        <v>450997.82</v>
      </c>
      <c r="L40" s="109">
        <v>450997.82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11500</v>
      </c>
      <c r="J43" s="92">
        <f t="shared" si="1"/>
        <v>8600</v>
      </c>
      <c r="K43" s="93">
        <f t="shared" si="1"/>
        <v>6966.9</v>
      </c>
      <c r="L43" s="92">
        <f t="shared" si="1"/>
        <v>6966.9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11500</v>
      </c>
      <c r="J44" s="92">
        <f t="shared" si="1"/>
        <v>8600</v>
      </c>
      <c r="K44" s="92">
        <f t="shared" si="1"/>
        <v>6966.9</v>
      </c>
      <c r="L44" s="92">
        <f t="shared" si="1"/>
        <v>6966.9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11500</v>
      </c>
      <c r="J45" s="92">
        <f t="shared" si="1"/>
        <v>8600</v>
      </c>
      <c r="K45" s="92">
        <f t="shared" si="1"/>
        <v>6966.9</v>
      </c>
      <c r="L45" s="92">
        <f t="shared" si="1"/>
        <v>6966.9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11500</v>
      </c>
      <c r="J46" s="109">
        <v>8600</v>
      </c>
      <c r="K46" s="109">
        <v>6966.9</v>
      </c>
      <c r="L46" s="109">
        <v>6966.9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169744</v>
      </c>
      <c r="J47" s="114">
        <f t="shared" si="2"/>
        <v>144944</v>
      </c>
      <c r="K47" s="113">
        <f t="shared" si="2"/>
        <v>114698.66000000002</v>
      </c>
      <c r="L47" s="113">
        <f t="shared" si="2"/>
        <v>114698.66000000002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169744</v>
      </c>
      <c r="J48" s="93">
        <f t="shared" si="2"/>
        <v>144944</v>
      </c>
      <c r="K48" s="92">
        <f t="shared" si="2"/>
        <v>114698.66000000002</v>
      </c>
      <c r="L48" s="93">
        <f t="shared" si="2"/>
        <v>114698.66000000002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169744</v>
      </c>
      <c r="J49" s="93">
        <f t="shared" si="2"/>
        <v>144944</v>
      </c>
      <c r="K49" s="102">
        <f t="shared" si="2"/>
        <v>114698.66000000002</v>
      </c>
      <c r="L49" s="102">
        <f t="shared" si="2"/>
        <v>114698.66000000002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169744</v>
      </c>
      <c r="J50" s="120">
        <f>SUM(J51:J66)</f>
        <v>144944</v>
      </c>
      <c r="K50" s="121">
        <f>SUM(K51:K66)</f>
        <v>114698.66000000002</v>
      </c>
      <c r="L50" s="121">
        <f>SUM(L51:L66)</f>
        <v>114698.66000000002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1300</v>
      </c>
      <c r="J52" s="109">
        <v>900</v>
      </c>
      <c r="K52" s="109">
        <v>377.7</v>
      </c>
      <c r="L52" s="109">
        <v>377.7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3400</v>
      </c>
      <c r="J53" s="109">
        <v>2500</v>
      </c>
      <c r="K53" s="109">
        <v>2448.83</v>
      </c>
      <c r="L53" s="109">
        <v>2448.83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4100</v>
      </c>
      <c r="K54" s="109">
        <v>4100</v>
      </c>
      <c r="L54" s="109">
        <v>4100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2100</v>
      </c>
      <c r="J55" s="109">
        <v>2100</v>
      </c>
      <c r="K55" s="109">
        <v>2100</v>
      </c>
      <c r="L55" s="109">
        <v>2100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35590</v>
      </c>
      <c r="J59" s="109">
        <v>33590</v>
      </c>
      <c r="K59" s="109">
        <v>27328.97</v>
      </c>
      <c r="L59" s="109">
        <v>27328.97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2800</v>
      </c>
      <c r="J60" s="109">
        <v>2000</v>
      </c>
      <c r="K60" s="109">
        <v>1084.94</v>
      </c>
      <c r="L60" s="109">
        <v>1084.94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56200</v>
      </c>
      <c r="J62" s="109">
        <v>43600</v>
      </c>
      <c r="K62" s="109">
        <v>33526.879999999997</v>
      </c>
      <c r="L62" s="109">
        <v>33526.879999999997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7470</v>
      </c>
      <c r="J63" s="109">
        <v>5770</v>
      </c>
      <c r="K63" s="109">
        <v>1797.02</v>
      </c>
      <c r="L63" s="109">
        <v>1797.02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600</v>
      </c>
      <c r="K64" s="109">
        <v>425.49</v>
      </c>
      <c r="L64" s="109">
        <v>425.49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53784</v>
      </c>
      <c r="J66" s="109">
        <v>49084</v>
      </c>
      <c r="K66" s="109">
        <v>40808.83</v>
      </c>
      <c r="L66" s="109">
        <v>40808.83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21168</v>
      </c>
      <c r="J141" s="133">
        <f>SUM(J142+J147+J155)</f>
        <v>16868</v>
      </c>
      <c r="K141" s="93">
        <f>SUM(K142+K147+K155)</f>
        <v>16868</v>
      </c>
      <c r="L141" s="92">
        <f>SUM(L142+L147+L155)</f>
        <v>16868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21168</v>
      </c>
      <c r="J155" s="133">
        <f t="shared" si="15"/>
        <v>16868</v>
      </c>
      <c r="K155" s="93">
        <f t="shared" si="15"/>
        <v>16868</v>
      </c>
      <c r="L155" s="92">
        <f t="shared" si="15"/>
        <v>16868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21168</v>
      </c>
      <c r="J156" s="147">
        <f t="shared" si="15"/>
        <v>16868</v>
      </c>
      <c r="K156" s="121">
        <f t="shared" si="15"/>
        <v>16868</v>
      </c>
      <c r="L156" s="120">
        <f t="shared" si="15"/>
        <v>16868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21168</v>
      </c>
      <c r="J157" s="133">
        <f>SUM(J158:J159)</f>
        <v>16868</v>
      </c>
      <c r="K157" s="93">
        <f>SUM(K158:K159)</f>
        <v>16868</v>
      </c>
      <c r="L157" s="92">
        <f>SUM(L158:L159)</f>
        <v>16868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21168</v>
      </c>
      <c r="J158" s="149">
        <v>16868</v>
      </c>
      <c r="K158" s="149">
        <v>16868</v>
      </c>
      <c r="L158" s="149">
        <v>16868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355030</v>
      </c>
      <c r="J186" s="133">
        <f>SUM(J187+J240+J305)</f>
        <v>355030</v>
      </c>
      <c r="K186" s="93">
        <f>SUM(K187+K240+K305)</f>
        <v>85209.07</v>
      </c>
      <c r="L186" s="92">
        <f>SUM(L187+L240+L305)</f>
        <v>85209.07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355030</v>
      </c>
      <c r="J187" s="113">
        <f>SUM(J188+J211+J218+J230+J234)</f>
        <v>355030</v>
      </c>
      <c r="K187" s="113">
        <f>SUM(K188+K211+K218+K230+K234)</f>
        <v>85209.07</v>
      </c>
      <c r="L187" s="113">
        <f>SUM(L188+L211+L218+L230+L234)</f>
        <v>85209.07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355030</v>
      </c>
      <c r="J188" s="133">
        <f>SUM(J189+J192+J197+J203+J208)</f>
        <v>355030</v>
      </c>
      <c r="K188" s="93">
        <f>SUM(K189+K192+K197+K203+K208)</f>
        <v>85209.07</v>
      </c>
      <c r="L188" s="92">
        <f>SUM(L189+L192+L197+L203+L208)</f>
        <v>85209.07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67030</v>
      </c>
      <c r="J192" s="135">
        <f>J193</f>
        <v>67030</v>
      </c>
      <c r="K192" s="114">
        <f>K193</f>
        <v>37209.07</v>
      </c>
      <c r="L192" s="113">
        <f>L193</f>
        <v>37209.07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67030</v>
      </c>
      <c r="J193" s="133">
        <f>SUM(J194:J196)</f>
        <v>67030</v>
      </c>
      <c r="K193" s="93">
        <f>SUM(K194:K196)</f>
        <v>37209.07</v>
      </c>
      <c r="L193" s="92">
        <f>SUM(L194:L196)</f>
        <v>37209.07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67030</v>
      </c>
      <c r="J196" s="108">
        <v>67030</v>
      </c>
      <c r="K196" s="108">
        <v>37209.07</v>
      </c>
      <c r="L196" s="155">
        <v>37209.07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288000</v>
      </c>
      <c r="J197" s="133">
        <f>J198</f>
        <v>288000</v>
      </c>
      <c r="K197" s="93">
        <f>K198</f>
        <v>48000</v>
      </c>
      <c r="L197" s="92">
        <f>L198</f>
        <v>48000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288000</v>
      </c>
      <c r="J198" s="92">
        <f>SUM(J199:J202)</f>
        <v>288000</v>
      </c>
      <c r="K198" s="92">
        <f>SUM(K199:K202)</f>
        <v>48000</v>
      </c>
      <c r="L198" s="92">
        <f>SUM(L199:L202)</f>
        <v>48000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288000</v>
      </c>
      <c r="J200" s="110">
        <v>288000</v>
      </c>
      <c r="K200" s="110">
        <v>48000</v>
      </c>
      <c r="L200" s="110">
        <v>48000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1232442</v>
      </c>
      <c r="J370" s="143">
        <f>SUM(J35+J186)</f>
        <v>1030442</v>
      </c>
      <c r="K370" s="143">
        <f>SUM(K35+K186)</f>
        <v>674740.45</v>
      </c>
      <c r="L370" s="143">
        <f>SUM(L35+L186)</f>
        <v>674740.45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" right="0.7" top="0.75" bottom="0.75" header="0.3" footer="0.3"/>
  <pageSetup paperSize="9" scale="7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61FA-8F6A-486F-884B-CC7FCAF27042}">
  <sheetPr>
    <pageSetUpPr fitToPage="1"/>
  </sheetPr>
  <dimension ref="A1:G38"/>
  <sheetViews>
    <sheetView zoomScaleNormal="100" workbookViewId="0">
      <selection activeCell="I29" sqref="I29"/>
    </sheetView>
  </sheetViews>
  <sheetFormatPr defaultRowHeight="12.75"/>
  <cols>
    <col min="1" max="1" width="21.85546875" style="5" customWidth="1"/>
    <col min="2" max="2" width="41.7109375" style="5" customWidth="1"/>
    <col min="3" max="3" width="14.42578125" style="5" customWidth="1"/>
    <col min="4" max="4" width="16.85546875" style="5" customWidth="1"/>
    <col min="5" max="5" width="12.140625" style="5" customWidth="1"/>
    <col min="6" max="6" width="14.5703125" style="5" customWidth="1"/>
    <col min="7" max="7" width="13.28515625" style="5" customWidth="1"/>
    <col min="8" max="16384" width="9.140625" style="5"/>
  </cols>
  <sheetData>
    <row r="1" spans="1:7" ht="1.5" customHeight="1">
      <c r="A1" s="2"/>
      <c r="B1" s="3"/>
      <c r="C1" s="3"/>
      <c r="D1" s="3"/>
      <c r="E1" s="3"/>
      <c r="F1" s="2"/>
      <c r="G1" s="4" t="s">
        <v>252</v>
      </c>
    </row>
    <row r="2" spans="1:7" ht="27" customHeight="1">
      <c r="A2" s="2"/>
      <c r="B2" s="3"/>
      <c r="C2" s="6"/>
      <c r="D2" s="6"/>
      <c r="E2" s="417" t="s">
        <v>253</v>
      </c>
      <c r="F2" s="417"/>
      <c r="G2" s="417"/>
    </row>
    <row r="3" spans="1:7" ht="15">
      <c r="A3" s="2"/>
      <c r="B3" s="3"/>
      <c r="C3" s="6"/>
      <c r="D3" s="6"/>
      <c r="E3" s="417" t="s">
        <v>254</v>
      </c>
      <c r="F3" s="418"/>
      <c r="G3" s="418"/>
    </row>
    <row r="4" spans="1:7" ht="15">
      <c r="A4" s="2"/>
      <c r="B4" s="3"/>
      <c r="C4" s="6"/>
      <c r="D4" s="6"/>
      <c r="E4" s="417" t="s">
        <v>255</v>
      </c>
      <c r="F4" s="418"/>
      <c r="G4" s="418"/>
    </row>
    <row r="5" spans="1:7" ht="15">
      <c r="A5" s="2"/>
      <c r="B5" s="3"/>
      <c r="C5" s="6"/>
      <c r="D5" s="6"/>
      <c r="E5" s="6" t="s">
        <v>256</v>
      </c>
      <c r="F5" s="6"/>
      <c r="G5" s="6"/>
    </row>
    <row r="6" spans="1:7">
      <c r="A6" s="2"/>
      <c r="B6" s="419" t="s">
        <v>257</v>
      </c>
      <c r="C6" s="419"/>
      <c r="D6" s="419"/>
      <c r="E6" s="419"/>
      <c r="F6" s="419"/>
      <c r="G6" s="419"/>
    </row>
    <row r="7" spans="1:7">
      <c r="A7" s="7"/>
      <c r="B7" s="8"/>
      <c r="C7" s="8"/>
      <c r="D7" s="8"/>
      <c r="E7" s="8"/>
      <c r="F7" s="8"/>
      <c r="G7" s="8"/>
    </row>
    <row r="8" spans="1:7" ht="15" customHeight="1">
      <c r="A8" s="7"/>
      <c r="B8" s="9"/>
      <c r="C8" s="420" t="s">
        <v>258</v>
      </c>
      <c r="D8" s="420"/>
      <c r="E8" s="420"/>
      <c r="F8" s="420"/>
      <c r="G8" s="9"/>
    </row>
    <row r="9" spans="1:7">
      <c r="A9" s="2"/>
      <c r="B9" s="416" t="s">
        <v>259</v>
      </c>
      <c r="C9" s="416"/>
      <c r="D9" s="416"/>
      <c r="E9" s="416"/>
      <c r="F9" s="416"/>
      <c r="G9" s="416"/>
    </row>
    <row r="10" spans="1:7" ht="15.75">
      <c r="A10" s="421" t="s">
        <v>436</v>
      </c>
      <c r="B10" s="421"/>
      <c r="C10" s="421"/>
      <c r="D10" s="421"/>
      <c r="E10" s="421"/>
      <c r="F10" s="421"/>
      <c r="G10" s="421"/>
    </row>
    <row r="11" spans="1:7" ht="13.5" customHeight="1">
      <c r="A11" s="2"/>
      <c r="B11" s="8"/>
      <c r="C11" s="8"/>
      <c r="D11" s="10"/>
      <c r="E11" s="10"/>
      <c r="F11" s="2"/>
      <c r="G11" s="2"/>
    </row>
    <row r="12" spans="1:7">
      <c r="A12" s="2"/>
      <c r="B12" s="8"/>
      <c r="C12" s="2"/>
      <c r="D12" s="11" t="s">
        <v>260</v>
      </c>
      <c r="E12" s="12"/>
      <c r="F12" s="2"/>
      <c r="G12" s="2"/>
    </row>
    <row r="13" spans="1:7">
      <c r="A13" s="2"/>
      <c r="B13" s="2"/>
      <c r="C13" s="2"/>
      <c r="D13" s="13" t="s">
        <v>261</v>
      </c>
      <c r="E13" s="14"/>
      <c r="F13" s="2"/>
      <c r="G13" s="2"/>
    </row>
    <row r="14" spans="1:7" ht="15.75" hidden="1">
      <c r="A14" s="15"/>
      <c r="B14" s="3"/>
      <c r="C14" s="3"/>
      <c r="D14" s="3"/>
      <c r="E14" s="3"/>
      <c r="F14" s="2"/>
      <c r="G14" s="2"/>
    </row>
    <row r="15" spans="1:7" ht="15">
      <c r="A15" s="16"/>
      <c r="B15" s="3"/>
      <c r="C15" s="3"/>
      <c r="D15" s="3"/>
      <c r="E15" s="3"/>
      <c r="F15" s="2"/>
      <c r="G15" s="14" t="s">
        <v>262</v>
      </c>
    </row>
    <row r="16" spans="1:7">
      <c r="A16" s="422" t="s">
        <v>263</v>
      </c>
      <c r="B16" s="422" t="s">
        <v>264</v>
      </c>
      <c r="C16" s="424" t="s">
        <v>265</v>
      </c>
      <c r="D16" s="425"/>
      <c r="E16" s="425"/>
      <c r="F16" s="425"/>
      <c r="G16" s="426"/>
    </row>
    <row r="17" spans="1:7">
      <c r="A17" s="423"/>
      <c r="B17" s="423"/>
      <c r="C17" s="17"/>
      <c r="D17" s="18"/>
      <c r="E17" s="18"/>
      <c r="F17" s="18"/>
      <c r="G17" s="19"/>
    </row>
    <row r="18" spans="1:7">
      <c r="A18" s="423"/>
      <c r="B18" s="423"/>
      <c r="C18" s="422" t="s">
        <v>266</v>
      </c>
      <c r="D18" s="422" t="s">
        <v>267</v>
      </c>
      <c r="E18" s="428" t="s">
        <v>268</v>
      </c>
      <c r="F18" s="422" t="s">
        <v>269</v>
      </c>
      <c r="G18" s="422" t="s">
        <v>270</v>
      </c>
    </row>
    <row r="19" spans="1:7" ht="20.25" customHeight="1">
      <c r="A19" s="423"/>
      <c r="B19" s="423"/>
      <c r="C19" s="427"/>
      <c r="D19" s="427"/>
      <c r="E19" s="429"/>
      <c r="F19" s="427"/>
      <c r="G19" s="427"/>
    </row>
    <row r="20" spans="1:7">
      <c r="A20" s="20">
        <v>1</v>
      </c>
      <c r="B20" s="21">
        <v>2</v>
      </c>
      <c r="C20" s="20">
        <v>3</v>
      </c>
      <c r="D20" s="20">
        <v>4</v>
      </c>
      <c r="E20" s="20">
        <v>5</v>
      </c>
      <c r="F20" s="20">
        <v>6</v>
      </c>
      <c r="G20" s="20">
        <v>7</v>
      </c>
    </row>
    <row r="21" spans="1:7">
      <c r="A21" s="22"/>
      <c r="B21" s="23"/>
      <c r="C21" s="24">
        <v>0</v>
      </c>
      <c r="D21" s="25">
        <v>0</v>
      </c>
      <c r="E21" s="25">
        <v>0</v>
      </c>
      <c r="F21" s="26">
        <v>0</v>
      </c>
      <c r="G21" s="27">
        <v>0</v>
      </c>
    </row>
    <row r="22" spans="1:7" ht="26.25" customHeight="1">
      <c r="A22" s="22">
        <v>741</v>
      </c>
      <c r="B22" s="28" t="s">
        <v>271</v>
      </c>
      <c r="C22" s="29">
        <v>0</v>
      </c>
      <c r="D22" s="203">
        <v>73881.100000000006</v>
      </c>
      <c r="E22" s="216">
        <v>72678.87</v>
      </c>
      <c r="F22" s="31">
        <v>0</v>
      </c>
      <c r="G22" s="30">
        <f>C22+D22-E22</f>
        <v>1202.2300000000105</v>
      </c>
    </row>
    <row r="23" spans="1:7">
      <c r="A23" s="32">
        <v>731</v>
      </c>
      <c r="B23" s="33" t="s">
        <v>272</v>
      </c>
      <c r="C23" s="217">
        <v>0</v>
      </c>
      <c r="D23" s="203">
        <v>10186</v>
      </c>
      <c r="E23" s="203">
        <v>6009.08</v>
      </c>
      <c r="F23" s="22">
        <v>0</v>
      </c>
      <c r="G23" s="259">
        <v>4176.92</v>
      </c>
    </row>
    <row r="24" spans="1:7">
      <c r="A24" s="22"/>
      <c r="B24" s="22"/>
      <c r="C24" s="34"/>
      <c r="D24" s="22"/>
      <c r="E24" s="22"/>
      <c r="F24" s="35"/>
      <c r="G24" s="35"/>
    </row>
    <row r="25" spans="1:7">
      <c r="A25" s="22"/>
      <c r="B25" s="22"/>
      <c r="C25" s="34"/>
      <c r="D25" s="22"/>
      <c r="E25" s="22"/>
      <c r="F25" s="35"/>
      <c r="G25" s="35"/>
    </row>
    <row r="26" spans="1:7" ht="15">
      <c r="A26" s="36"/>
      <c r="B26" s="37" t="s">
        <v>273</v>
      </c>
      <c r="C26" s="38">
        <f>SUM(C22:C25)</f>
        <v>0</v>
      </c>
      <c r="D26" s="38">
        <f>SUM(D22:D25)</f>
        <v>84067.1</v>
      </c>
      <c r="E26" s="38">
        <f>SUM(E22:E25)</f>
        <v>78687.95</v>
      </c>
      <c r="F26" s="38">
        <v>0</v>
      </c>
      <c r="G26" s="38">
        <f>SUM(G22:G25)</f>
        <v>5379.1500000000106</v>
      </c>
    </row>
    <row r="27" spans="1:7" ht="15">
      <c r="A27" s="2"/>
      <c r="B27" s="3"/>
      <c r="C27" s="3"/>
      <c r="D27" s="3"/>
      <c r="E27" s="3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 ht="15.75">
      <c r="A29" s="433" t="s">
        <v>437</v>
      </c>
      <c r="B29" s="433"/>
      <c r="C29" s="39"/>
      <c r="D29" s="40"/>
      <c r="E29" s="2"/>
      <c r="F29" s="433" t="s">
        <v>434</v>
      </c>
      <c r="G29" s="433"/>
    </row>
    <row r="30" spans="1:7">
      <c r="A30" s="434" t="s">
        <v>274</v>
      </c>
      <c r="B30" s="434"/>
      <c r="C30" s="41"/>
      <c r="D30" s="42" t="s">
        <v>208</v>
      </c>
      <c r="E30" s="42"/>
      <c r="F30" s="431" t="s">
        <v>209</v>
      </c>
      <c r="G30" s="431"/>
    </row>
    <row r="31" spans="1:7">
      <c r="A31" s="2"/>
      <c r="B31" s="2"/>
      <c r="C31" s="12"/>
      <c r="D31" s="2"/>
      <c r="E31" s="2"/>
      <c r="F31" s="2"/>
      <c r="G31" s="2"/>
    </row>
    <row r="32" spans="1:7" ht="35.25" customHeight="1">
      <c r="A32" s="435" t="s">
        <v>210</v>
      </c>
      <c r="B32" s="435"/>
      <c r="C32" s="43"/>
      <c r="D32" s="43"/>
      <c r="E32" s="2"/>
      <c r="F32" s="436" t="s">
        <v>211</v>
      </c>
      <c r="G32" s="436"/>
    </row>
    <row r="33" spans="1:7" ht="26.25" customHeight="1">
      <c r="A33" s="430" t="s">
        <v>212</v>
      </c>
      <c r="B33" s="430"/>
      <c r="C33" s="44"/>
      <c r="D33" s="42" t="s">
        <v>208</v>
      </c>
      <c r="E33" s="42"/>
      <c r="F33" s="431" t="s">
        <v>209</v>
      </c>
      <c r="G33" s="431"/>
    </row>
    <row r="34" spans="1:7" ht="15">
      <c r="A34" s="7"/>
      <c r="B34" s="45"/>
      <c r="C34" s="45"/>
      <c r="D34" s="45"/>
      <c r="E34" s="45"/>
      <c r="F34" s="7"/>
      <c r="G34" s="7"/>
    </row>
    <row r="35" spans="1:7" ht="15" hidden="1">
      <c r="A35" s="7"/>
      <c r="B35" s="45"/>
      <c r="C35" s="45"/>
      <c r="D35" s="45"/>
      <c r="E35" s="45"/>
      <c r="F35" s="7"/>
      <c r="G35" s="7"/>
    </row>
    <row r="36" spans="1:7" ht="15" hidden="1">
      <c r="A36" s="7"/>
      <c r="B36" s="45"/>
      <c r="C36" s="45"/>
      <c r="D36" s="45"/>
      <c r="E36" s="45"/>
      <c r="F36" s="7"/>
      <c r="G36" s="7"/>
    </row>
    <row r="37" spans="1:7" ht="15" customHeight="1">
      <c r="A37" s="432" t="s">
        <v>418</v>
      </c>
      <c r="B37" s="432"/>
      <c r="C37" s="432"/>
      <c r="D37" s="432"/>
      <c r="E37" s="432"/>
      <c r="F37" s="7"/>
      <c r="G37" s="7"/>
    </row>
    <row r="38" spans="1:7" ht="15">
      <c r="A38" s="7"/>
      <c r="B38" s="45"/>
      <c r="C38" s="45"/>
      <c r="D38" s="45"/>
      <c r="E38" s="45"/>
      <c r="F38" s="7"/>
      <c r="G38" s="7"/>
    </row>
  </sheetData>
  <protectedRanges>
    <protectedRange sqref="D22" name="Diapazonas1_1"/>
    <protectedRange sqref="D23" name="Diapazonas1_3"/>
    <protectedRange sqref="E22" name="Diapazonas1_5"/>
    <protectedRange sqref="E23" name="Diapazonas1_6"/>
  </protectedRanges>
  <mergeCells count="24">
    <mergeCell ref="A33:B33"/>
    <mergeCell ref="F33:G33"/>
    <mergeCell ref="A37:E37"/>
    <mergeCell ref="A29:B29"/>
    <mergeCell ref="F29:G29"/>
    <mergeCell ref="A30:B30"/>
    <mergeCell ref="F30:G30"/>
    <mergeCell ref="A32:B32"/>
    <mergeCell ref="F32:G32"/>
    <mergeCell ref="A10:G10"/>
    <mergeCell ref="A16:A19"/>
    <mergeCell ref="B16:B19"/>
    <mergeCell ref="C16:G16"/>
    <mergeCell ref="C18:C19"/>
    <mergeCell ref="D18:D19"/>
    <mergeCell ref="E18:E19"/>
    <mergeCell ref="F18:F19"/>
    <mergeCell ref="G18:G19"/>
    <mergeCell ref="B9:G9"/>
    <mergeCell ref="E2:G2"/>
    <mergeCell ref="E3:G3"/>
    <mergeCell ref="E4:G4"/>
    <mergeCell ref="B6:G6"/>
    <mergeCell ref="C8:F8"/>
  </mergeCells>
  <pageMargins left="0.59055118110236227" right="0.19685039370078741" top="0.19685039370078741" bottom="0.19685039370078741" header="3.937007874015748E-2" footer="3.937007874015748E-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3DB-6EBF-4D65-873B-98B9DF451D21}">
  <sheetPr>
    <pageSetUpPr fitToPage="1"/>
  </sheetPr>
  <dimension ref="A1:O33"/>
  <sheetViews>
    <sheetView zoomScaleNormal="100" workbookViewId="0">
      <selection activeCell="L28" sqref="L28"/>
    </sheetView>
  </sheetViews>
  <sheetFormatPr defaultRowHeight="12.75"/>
  <cols>
    <col min="1" max="3" width="9.140625" style="190"/>
    <col min="4" max="4" width="16" style="190" customWidth="1"/>
    <col min="5" max="5" width="13.5703125" style="190" customWidth="1"/>
    <col min="6" max="6" width="11.7109375" style="190" customWidth="1"/>
    <col min="7" max="7" width="12.7109375" style="190" customWidth="1"/>
    <col min="8" max="8" width="14.7109375" style="190" customWidth="1"/>
    <col min="9" max="9" width="13.85546875" style="190" customWidth="1"/>
    <col min="10" max="10" width="12.7109375" style="190" customWidth="1"/>
    <col min="11" max="11" width="17.85546875" style="190" customWidth="1"/>
    <col min="12" max="259" width="9.140625" style="190"/>
    <col min="260" max="260" width="16" style="190" customWidth="1"/>
    <col min="261" max="261" width="13.5703125" style="190" customWidth="1"/>
    <col min="262" max="262" width="11.7109375" style="190" customWidth="1"/>
    <col min="263" max="263" width="12.7109375" style="190" customWidth="1"/>
    <col min="264" max="264" width="14.7109375" style="190" customWidth="1"/>
    <col min="265" max="265" width="13.85546875" style="190" customWidth="1"/>
    <col min="266" max="266" width="12.7109375" style="190" customWidth="1"/>
    <col min="267" max="267" width="17.85546875" style="190" customWidth="1"/>
    <col min="268" max="515" width="9.140625" style="190"/>
    <col min="516" max="516" width="16" style="190" customWidth="1"/>
    <col min="517" max="517" width="13.5703125" style="190" customWidth="1"/>
    <col min="518" max="518" width="11.7109375" style="190" customWidth="1"/>
    <col min="519" max="519" width="12.7109375" style="190" customWidth="1"/>
    <col min="520" max="520" width="14.7109375" style="190" customWidth="1"/>
    <col min="521" max="521" width="13.85546875" style="190" customWidth="1"/>
    <col min="522" max="522" width="12.7109375" style="190" customWidth="1"/>
    <col min="523" max="523" width="17.85546875" style="190" customWidth="1"/>
    <col min="524" max="771" width="9.140625" style="190"/>
    <col min="772" max="772" width="16" style="190" customWidth="1"/>
    <col min="773" max="773" width="13.5703125" style="190" customWidth="1"/>
    <col min="774" max="774" width="11.7109375" style="190" customWidth="1"/>
    <col min="775" max="775" width="12.7109375" style="190" customWidth="1"/>
    <col min="776" max="776" width="14.7109375" style="190" customWidth="1"/>
    <col min="777" max="777" width="13.85546875" style="190" customWidth="1"/>
    <col min="778" max="778" width="12.7109375" style="190" customWidth="1"/>
    <col min="779" max="779" width="17.85546875" style="190" customWidth="1"/>
    <col min="780" max="1027" width="9.140625" style="190"/>
    <col min="1028" max="1028" width="16" style="190" customWidth="1"/>
    <col min="1029" max="1029" width="13.5703125" style="190" customWidth="1"/>
    <col min="1030" max="1030" width="11.7109375" style="190" customWidth="1"/>
    <col min="1031" max="1031" width="12.7109375" style="190" customWidth="1"/>
    <col min="1032" max="1032" width="14.7109375" style="190" customWidth="1"/>
    <col min="1033" max="1033" width="13.85546875" style="190" customWidth="1"/>
    <col min="1034" max="1034" width="12.7109375" style="190" customWidth="1"/>
    <col min="1035" max="1035" width="17.85546875" style="190" customWidth="1"/>
    <col min="1036" max="1283" width="9.140625" style="190"/>
    <col min="1284" max="1284" width="16" style="190" customWidth="1"/>
    <col min="1285" max="1285" width="13.5703125" style="190" customWidth="1"/>
    <col min="1286" max="1286" width="11.7109375" style="190" customWidth="1"/>
    <col min="1287" max="1287" width="12.7109375" style="190" customWidth="1"/>
    <col min="1288" max="1288" width="14.7109375" style="190" customWidth="1"/>
    <col min="1289" max="1289" width="13.85546875" style="190" customWidth="1"/>
    <col min="1290" max="1290" width="12.7109375" style="190" customWidth="1"/>
    <col min="1291" max="1291" width="17.85546875" style="190" customWidth="1"/>
    <col min="1292" max="1539" width="9.140625" style="190"/>
    <col min="1540" max="1540" width="16" style="190" customWidth="1"/>
    <col min="1541" max="1541" width="13.5703125" style="190" customWidth="1"/>
    <col min="1542" max="1542" width="11.7109375" style="190" customWidth="1"/>
    <col min="1543" max="1543" width="12.7109375" style="190" customWidth="1"/>
    <col min="1544" max="1544" width="14.7109375" style="190" customWidth="1"/>
    <col min="1545" max="1545" width="13.85546875" style="190" customWidth="1"/>
    <col min="1546" max="1546" width="12.7109375" style="190" customWidth="1"/>
    <col min="1547" max="1547" width="17.85546875" style="190" customWidth="1"/>
    <col min="1548" max="1795" width="9.140625" style="190"/>
    <col min="1796" max="1796" width="16" style="190" customWidth="1"/>
    <col min="1797" max="1797" width="13.5703125" style="190" customWidth="1"/>
    <col min="1798" max="1798" width="11.7109375" style="190" customWidth="1"/>
    <col min="1799" max="1799" width="12.7109375" style="190" customWidth="1"/>
    <col min="1800" max="1800" width="14.7109375" style="190" customWidth="1"/>
    <col min="1801" max="1801" width="13.85546875" style="190" customWidth="1"/>
    <col min="1802" max="1802" width="12.7109375" style="190" customWidth="1"/>
    <col min="1803" max="1803" width="17.85546875" style="190" customWidth="1"/>
    <col min="1804" max="2051" width="9.140625" style="190"/>
    <col min="2052" max="2052" width="16" style="190" customWidth="1"/>
    <col min="2053" max="2053" width="13.5703125" style="190" customWidth="1"/>
    <col min="2054" max="2054" width="11.7109375" style="190" customWidth="1"/>
    <col min="2055" max="2055" width="12.7109375" style="190" customWidth="1"/>
    <col min="2056" max="2056" width="14.7109375" style="190" customWidth="1"/>
    <col min="2057" max="2057" width="13.85546875" style="190" customWidth="1"/>
    <col min="2058" max="2058" width="12.7109375" style="190" customWidth="1"/>
    <col min="2059" max="2059" width="17.85546875" style="190" customWidth="1"/>
    <col min="2060" max="2307" width="9.140625" style="190"/>
    <col min="2308" max="2308" width="16" style="190" customWidth="1"/>
    <col min="2309" max="2309" width="13.5703125" style="190" customWidth="1"/>
    <col min="2310" max="2310" width="11.7109375" style="190" customWidth="1"/>
    <col min="2311" max="2311" width="12.7109375" style="190" customWidth="1"/>
    <col min="2312" max="2312" width="14.7109375" style="190" customWidth="1"/>
    <col min="2313" max="2313" width="13.85546875" style="190" customWidth="1"/>
    <col min="2314" max="2314" width="12.7109375" style="190" customWidth="1"/>
    <col min="2315" max="2315" width="17.85546875" style="190" customWidth="1"/>
    <col min="2316" max="2563" width="9.140625" style="190"/>
    <col min="2564" max="2564" width="16" style="190" customWidth="1"/>
    <col min="2565" max="2565" width="13.5703125" style="190" customWidth="1"/>
    <col min="2566" max="2566" width="11.7109375" style="190" customWidth="1"/>
    <col min="2567" max="2567" width="12.7109375" style="190" customWidth="1"/>
    <col min="2568" max="2568" width="14.7109375" style="190" customWidth="1"/>
    <col min="2569" max="2569" width="13.85546875" style="190" customWidth="1"/>
    <col min="2570" max="2570" width="12.7109375" style="190" customWidth="1"/>
    <col min="2571" max="2571" width="17.85546875" style="190" customWidth="1"/>
    <col min="2572" max="2819" width="9.140625" style="190"/>
    <col min="2820" max="2820" width="16" style="190" customWidth="1"/>
    <col min="2821" max="2821" width="13.5703125" style="190" customWidth="1"/>
    <col min="2822" max="2822" width="11.7109375" style="190" customWidth="1"/>
    <col min="2823" max="2823" width="12.7109375" style="190" customWidth="1"/>
    <col min="2824" max="2824" width="14.7109375" style="190" customWidth="1"/>
    <col min="2825" max="2825" width="13.85546875" style="190" customWidth="1"/>
    <col min="2826" max="2826" width="12.7109375" style="190" customWidth="1"/>
    <col min="2827" max="2827" width="17.85546875" style="190" customWidth="1"/>
    <col min="2828" max="3075" width="9.140625" style="190"/>
    <col min="3076" max="3076" width="16" style="190" customWidth="1"/>
    <col min="3077" max="3077" width="13.5703125" style="190" customWidth="1"/>
    <col min="3078" max="3078" width="11.7109375" style="190" customWidth="1"/>
    <col min="3079" max="3079" width="12.7109375" style="190" customWidth="1"/>
    <col min="3080" max="3080" width="14.7109375" style="190" customWidth="1"/>
    <col min="3081" max="3081" width="13.85546875" style="190" customWidth="1"/>
    <col min="3082" max="3082" width="12.7109375" style="190" customWidth="1"/>
    <col min="3083" max="3083" width="17.85546875" style="190" customWidth="1"/>
    <col min="3084" max="3331" width="9.140625" style="190"/>
    <col min="3332" max="3332" width="16" style="190" customWidth="1"/>
    <col min="3333" max="3333" width="13.5703125" style="190" customWidth="1"/>
    <col min="3334" max="3334" width="11.7109375" style="190" customWidth="1"/>
    <col min="3335" max="3335" width="12.7109375" style="190" customWidth="1"/>
    <col min="3336" max="3336" width="14.7109375" style="190" customWidth="1"/>
    <col min="3337" max="3337" width="13.85546875" style="190" customWidth="1"/>
    <col min="3338" max="3338" width="12.7109375" style="190" customWidth="1"/>
    <col min="3339" max="3339" width="17.85546875" style="190" customWidth="1"/>
    <col min="3340" max="3587" width="9.140625" style="190"/>
    <col min="3588" max="3588" width="16" style="190" customWidth="1"/>
    <col min="3589" max="3589" width="13.5703125" style="190" customWidth="1"/>
    <col min="3590" max="3590" width="11.7109375" style="190" customWidth="1"/>
    <col min="3591" max="3591" width="12.7109375" style="190" customWidth="1"/>
    <col min="3592" max="3592" width="14.7109375" style="190" customWidth="1"/>
    <col min="3593" max="3593" width="13.85546875" style="190" customWidth="1"/>
    <col min="3594" max="3594" width="12.7109375" style="190" customWidth="1"/>
    <col min="3595" max="3595" width="17.85546875" style="190" customWidth="1"/>
    <col min="3596" max="3843" width="9.140625" style="190"/>
    <col min="3844" max="3844" width="16" style="190" customWidth="1"/>
    <col min="3845" max="3845" width="13.5703125" style="190" customWidth="1"/>
    <col min="3846" max="3846" width="11.7109375" style="190" customWidth="1"/>
    <col min="3847" max="3847" width="12.7109375" style="190" customWidth="1"/>
    <col min="3848" max="3848" width="14.7109375" style="190" customWidth="1"/>
    <col min="3849" max="3849" width="13.85546875" style="190" customWidth="1"/>
    <col min="3850" max="3850" width="12.7109375" style="190" customWidth="1"/>
    <col min="3851" max="3851" width="17.85546875" style="190" customWidth="1"/>
    <col min="3852" max="4099" width="9.140625" style="190"/>
    <col min="4100" max="4100" width="16" style="190" customWidth="1"/>
    <col min="4101" max="4101" width="13.5703125" style="190" customWidth="1"/>
    <col min="4102" max="4102" width="11.7109375" style="190" customWidth="1"/>
    <col min="4103" max="4103" width="12.7109375" style="190" customWidth="1"/>
    <col min="4104" max="4104" width="14.7109375" style="190" customWidth="1"/>
    <col min="4105" max="4105" width="13.85546875" style="190" customWidth="1"/>
    <col min="4106" max="4106" width="12.7109375" style="190" customWidth="1"/>
    <col min="4107" max="4107" width="17.85546875" style="190" customWidth="1"/>
    <col min="4108" max="4355" width="9.140625" style="190"/>
    <col min="4356" max="4356" width="16" style="190" customWidth="1"/>
    <col min="4357" max="4357" width="13.5703125" style="190" customWidth="1"/>
    <col min="4358" max="4358" width="11.7109375" style="190" customWidth="1"/>
    <col min="4359" max="4359" width="12.7109375" style="190" customWidth="1"/>
    <col min="4360" max="4360" width="14.7109375" style="190" customWidth="1"/>
    <col min="4361" max="4361" width="13.85546875" style="190" customWidth="1"/>
    <col min="4362" max="4362" width="12.7109375" style="190" customWidth="1"/>
    <col min="4363" max="4363" width="17.85546875" style="190" customWidth="1"/>
    <col min="4364" max="4611" width="9.140625" style="190"/>
    <col min="4612" max="4612" width="16" style="190" customWidth="1"/>
    <col min="4613" max="4613" width="13.5703125" style="190" customWidth="1"/>
    <col min="4614" max="4614" width="11.7109375" style="190" customWidth="1"/>
    <col min="4615" max="4615" width="12.7109375" style="190" customWidth="1"/>
    <col min="4616" max="4616" width="14.7109375" style="190" customWidth="1"/>
    <col min="4617" max="4617" width="13.85546875" style="190" customWidth="1"/>
    <col min="4618" max="4618" width="12.7109375" style="190" customWidth="1"/>
    <col min="4619" max="4619" width="17.85546875" style="190" customWidth="1"/>
    <col min="4620" max="4867" width="9.140625" style="190"/>
    <col min="4868" max="4868" width="16" style="190" customWidth="1"/>
    <col min="4869" max="4869" width="13.5703125" style="190" customWidth="1"/>
    <col min="4870" max="4870" width="11.7109375" style="190" customWidth="1"/>
    <col min="4871" max="4871" width="12.7109375" style="190" customWidth="1"/>
    <col min="4872" max="4872" width="14.7109375" style="190" customWidth="1"/>
    <col min="4873" max="4873" width="13.85546875" style="190" customWidth="1"/>
    <col min="4874" max="4874" width="12.7109375" style="190" customWidth="1"/>
    <col min="4875" max="4875" width="17.85546875" style="190" customWidth="1"/>
    <col min="4876" max="5123" width="9.140625" style="190"/>
    <col min="5124" max="5124" width="16" style="190" customWidth="1"/>
    <col min="5125" max="5125" width="13.5703125" style="190" customWidth="1"/>
    <col min="5126" max="5126" width="11.7109375" style="190" customWidth="1"/>
    <col min="5127" max="5127" width="12.7109375" style="190" customWidth="1"/>
    <col min="5128" max="5128" width="14.7109375" style="190" customWidth="1"/>
    <col min="5129" max="5129" width="13.85546875" style="190" customWidth="1"/>
    <col min="5130" max="5130" width="12.7109375" style="190" customWidth="1"/>
    <col min="5131" max="5131" width="17.85546875" style="190" customWidth="1"/>
    <col min="5132" max="5379" width="9.140625" style="190"/>
    <col min="5380" max="5380" width="16" style="190" customWidth="1"/>
    <col min="5381" max="5381" width="13.5703125" style="190" customWidth="1"/>
    <col min="5382" max="5382" width="11.7109375" style="190" customWidth="1"/>
    <col min="5383" max="5383" width="12.7109375" style="190" customWidth="1"/>
    <col min="5384" max="5384" width="14.7109375" style="190" customWidth="1"/>
    <col min="5385" max="5385" width="13.85546875" style="190" customWidth="1"/>
    <col min="5386" max="5386" width="12.7109375" style="190" customWidth="1"/>
    <col min="5387" max="5387" width="17.85546875" style="190" customWidth="1"/>
    <col min="5388" max="5635" width="9.140625" style="190"/>
    <col min="5636" max="5636" width="16" style="190" customWidth="1"/>
    <col min="5637" max="5637" width="13.5703125" style="190" customWidth="1"/>
    <col min="5638" max="5638" width="11.7109375" style="190" customWidth="1"/>
    <col min="5639" max="5639" width="12.7109375" style="190" customWidth="1"/>
    <col min="5640" max="5640" width="14.7109375" style="190" customWidth="1"/>
    <col min="5641" max="5641" width="13.85546875" style="190" customWidth="1"/>
    <col min="5642" max="5642" width="12.7109375" style="190" customWidth="1"/>
    <col min="5643" max="5643" width="17.85546875" style="190" customWidth="1"/>
    <col min="5644" max="5891" width="9.140625" style="190"/>
    <col min="5892" max="5892" width="16" style="190" customWidth="1"/>
    <col min="5893" max="5893" width="13.5703125" style="190" customWidth="1"/>
    <col min="5894" max="5894" width="11.7109375" style="190" customWidth="1"/>
    <col min="5895" max="5895" width="12.7109375" style="190" customWidth="1"/>
    <col min="5896" max="5896" width="14.7109375" style="190" customWidth="1"/>
    <col min="5897" max="5897" width="13.85546875" style="190" customWidth="1"/>
    <col min="5898" max="5898" width="12.7109375" style="190" customWidth="1"/>
    <col min="5899" max="5899" width="17.85546875" style="190" customWidth="1"/>
    <col min="5900" max="6147" width="9.140625" style="190"/>
    <col min="6148" max="6148" width="16" style="190" customWidth="1"/>
    <col min="6149" max="6149" width="13.5703125" style="190" customWidth="1"/>
    <col min="6150" max="6150" width="11.7109375" style="190" customWidth="1"/>
    <col min="6151" max="6151" width="12.7109375" style="190" customWidth="1"/>
    <col min="6152" max="6152" width="14.7109375" style="190" customWidth="1"/>
    <col min="6153" max="6153" width="13.85546875" style="190" customWidth="1"/>
    <col min="6154" max="6154" width="12.7109375" style="190" customWidth="1"/>
    <col min="6155" max="6155" width="17.85546875" style="190" customWidth="1"/>
    <col min="6156" max="6403" width="9.140625" style="190"/>
    <col min="6404" max="6404" width="16" style="190" customWidth="1"/>
    <col min="6405" max="6405" width="13.5703125" style="190" customWidth="1"/>
    <col min="6406" max="6406" width="11.7109375" style="190" customWidth="1"/>
    <col min="6407" max="6407" width="12.7109375" style="190" customWidth="1"/>
    <col min="6408" max="6408" width="14.7109375" style="190" customWidth="1"/>
    <col min="6409" max="6409" width="13.85546875" style="190" customWidth="1"/>
    <col min="6410" max="6410" width="12.7109375" style="190" customWidth="1"/>
    <col min="6411" max="6411" width="17.85546875" style="190" customWidth="1"/>
    <col min="6412" max="6659" width="9.140625" style="190"/>
    <col min="6660" max="6660" width="16" style="190" customWidth="1"/>
    <col min="6661" max="6661" width="13.5703125" style="190" customWidth="1"/>
    <col min="6662" max="6662" width="11.7109375" style="190" customWidth="1"/>
    <col min="6663" max="6663" width="12.7109375" style="190" customWidth="1"/>
    <col min="6664" max="6664" width="14.7109375" style="190" customWidth="1"/>
    <col min="6665" max="6665" width="13.85546875" style="190" customWidth="1"/>
    <col min="6666" max="6666" width="12.7109375" style="190" customWidth="1"/>
    <col min="6667" max="6667" width="17.85546875" style="190" customWidth="1"/>
    <col min="6668" max="6915" width="9.140625" style="190"/>
    <col min="6916" max="6916" width="16" style="190" customWidth="1"/>
    <col min="6917" max="6917" width="13.5703125" style="190" customWidth="1"/>
    <col min="6918" max="6918" width="11.7109375" style="190" customWidth="1"/>
    <col min="6919" max="6919" width="12.7109375" style="190" customWidth="1"/>
    <col min="6920" max="6920" width="14.7109375" style="190" customWidth="1"/>
    <col min="6921" max="6921" width="13.85546875" style="190" customWidth="1"/>
    <col min="6922" max="6922" width="12.7109375" style="190" customWidth="1"/>
    <col min="6923" max="6923" width="17.85546875" style="190" customWidth="1"/>
    <col min="6924" max="7171" width="9.140625" style="190"/>
    <col min="7172" max="7172" width="16" style="190" customWidth="1"/>
    <col min="7173" max="7173" width="13.5703125" style="190" customWidth="1"/>
    <col min="7174" max="7174" width="11.7109375" style="190" customWidth="1"/>
    <col min="7175" max="7175" width="12.7109375" style="190" customWidth="1"/>
    <col min="7176" max="7176" width="14.7109375" style="190" customWidth="1"/>
    <col min="7177" max="7177" width="13.85546875" style="190" customWidth="1"/>
    <col min="7178" max="7178" width="12.7109375" style="190" customWidth="1"/>
    <col min="7179" max="7179" width="17.85546875" style="190" customWidth="1"/>
    <col min="7180" max="7427" width="9.140625" style="190"/>
    <col min="7428" max="7428" width="16" style="190" customWidth="1"/>
    <col min="7429" max="7429" width="13.5703125" style="190" customWidth="1"/>
    <col min="7430" max="7430" width="11.7109375" style="190" customWidth="1"/>
    <col min="7431" max="7431" width="12.7109375" style="190" customWidth="1"/>
    <col min="7432" max="7432" width="14.7109375" style="190" customWidth="1"/>
    <col min="7433" max="7433" width="13.85546875" style="190" customWidth="1"/>
    <col min="7434" max="7434" width="12.7109375" style="190" customWidth="1"/>
    <col min="7435" max="7435" width="17.85546875" style="190" customWidth="1"/>
    <col min="7436" max="7683" width="9.140625" style="190"/>
    <col min="7684" max="7684" width="16" style="190" customWidth="1"/>
    <col min="7685" max="7685" width="13.5703125" style="190" customWidth="1"/>
    <col min="7686" max="7686" width="11.7109375" style="190" customWidth="1"/>
    <col min="7687" max="7687" width="12.7109375" style="190" customWidth="1"/>
    <col min="7688" max="7688" width="14.7109375" style="190" customWidth="1"/>
    <col min="7689" max="7689" width="13.85546875" style="190" customWidth="1"/>
    <col min="7690" max="7690" width="12.7109375" style="190" customWidth="1"/>
    <col min="7691" max="7691" width="17.85546875" style="190" customWidth="1"/>
    <col min="7692" max="7939" width="9.140625" style="190"/>
    <col min="7940" max="7940" width="16" style="190" customWidth="1"/>
    <col min="7941" max="7941" width="13.5703125" style="190" customWidth="1"/>
    <col min="7942" max="7942" width="11.7109375" style="190" customWidth="1"/>
    <col min="7943" max="7943" width="12.7109375" style="190" customWidth="1"/>
    <col min="7944" max="7944" width="14.7109375" style="190" customWidth="1"/>
    <col min="7945" max="7945" width="13.85546875" style="190" customWidth="1"/>
    <col min="7946" max="7946" width="12.7109375" style="190" customWidth="1"/>
    <col min="7947" max="7947" width="17.85546875" style="190" customWidth="1"/>
    <col min="7948" max="8195" width="9.140625" style="190"/>
    <col min="8196" max="8196" width="16" style="190" customWidth="1"/>
    <col min="8197" max="8197" width="13.5703125" style="190" customWidth="1"/>
    <col min="8198" max="8198" width="11.7109375" style="190" customWidth="1"/>
    <col min="8199" max="8199" width="12.7109375" style="190" customWidth="1"/>
    <col min="8200" max="8200" width="14.7109375" style="190" customWidth="1"/>
    <col min="8201" max="8201" width="13.85546875" style="190" customWidth="1"/>
    <col min="8202" max="8202" width="12.7109375" style="190" customWidth="1"/>
    <col min="8203" max="8203" width="17.85546875" style="190" customWidth="1"/>
    <col min="8204" max="8451" width="9.140625" style="190"/>
    <col min="8452" max="8452" width="16" style="190" customWidth="1"/>
    <col min="8453" max="8453" width="13.5703125" style="190" customWidth="1"/>
    <col min="8454" max="8454" width="11.7109375" style="190" customWidth="1"/>
    <col min="8455" max="8455" width="12.7109375" style="190" customWidth="1"/>
    <col min="8456" max="8456" width="14.7109375" style="190" customWidth="1"/>
    <col min="8457" max="8457" width="13.85546875" style="190" customWidth="1"/>
    <col min="8458" max="8458" width="12.7109375" style="190" customWidth="1"/>
    <col min="8459" max="8459" width="17.85546875" style="190" customWidth="1"/>
    <col min="8460" max="8707" width="9.140625" style="190"/>
    <col min="8708" max="8708" width="16" style="190" customWidth="1"/>
    <col min="8709" max="8709" width="13.5703125" style="190" customWidth="1"/>
    <col min="8710" max="8710" width="11.7109375" style="190" customWidth="1"/>
    <col min="8711" max="8711" width="12.7109375" style="190" customWidth="1"/>
    <col min="8712" max="8712" width="14.7109375" style="190" customWidth="1"/>
    <col min="8713" max="8713" width="13.85546875" style="190" customWidth="1"/>
    <col min="8714" max="8714" width="12.7109375" style="190" customWidth="1"/>
    <col min="8715" max="8715" width="17.85546875" style="190" customWidth="1"/>
    <col min="8716" max="8963" width="9.140625" style="190"/>
    <col min="8964" max="8964" width="16" style="190" customWidth="1"/>
    <col min="8965" max="8965" width="13.5703125" style="190" customWidth="1"/>
    <col min="8966" max="8966" width="11.7109375" style="190" customWidth="1"/>
    <col min="8967" max="8967" width="12.7109375" style="190" customWidth="1"/>
    <col min="8968" max="8968" width="14.7109375" style="190" customWidth="1"/>
    <col min="8969" max="8969" width="13.85546875" style="190" customWidth="1"/>
    <col min="8970" max="8970" width="12.7109375" style="190" customWidth="1"/>
    <col min="8971" max="8971" width="17.85546875" style="190" customWidth="1"/>
    <col min="8972" max="9219" width="9.140625" style="190"/>
    <col min="9220" max="9220" width="16" style="190" customWidth="1"/>
    <col min="9221" max="9221" width="13.5703125" style="190" customWidth="1"/>
    <col min="9222" max="9222" width="11.7109375" style="190" customWidth="1"/>
    <col min="9223" max="9223" width="12.7109375" style="190" customWidth="1"/>
    <col min="9224" max="9224" width="14.7109375" style="190" customWidth="1"/>
    <col min="9225" max="9225" width="13.85546875" style="190" customWidth="1"/>
    <col min="9226" max="9226" width="12.7109375" style="190" customWidth="1"/>
    <col min="9227" max="9227" width="17.85546875" style="190" customWidth="1"/>
    <col min="9228" max="9475" width="9.140625" style="190"/>
    <col min="9476" max="9476" width="16" style="190" customWidth="1"/>
    <col min="9477" max="9477" width="13.5703125" style="190" customWidth="1"/>
    <col min="9478" max="9478" width="11.7109375" style="190" customWidth="1"/>
    <col min="9479" max="9479" width="12.7109375" style="190" customWidth="1"/>
    <col min="9480" max="9480" width="14.7109375" style="190" customWidth="1"/>
    <col min="9481" max="9481" width="13.85546875" style="190" customWidth="1"/>
    <col min="9482" max="9482" width="12.7109375" style="190" customWidth="1"/>
    <col min="9483" max="9483" width="17.85546875" style="190" customWidth="1"/>
    <col min="9484" max="9731" width="9.140625" style="190"/>
    <col min="9732" max="9732" width="16" style="190" customWidth="1"/>
    <col min="9733" max="9733" width="13.5703125" style="190" customWidth="1"/>
    <col min="9734" max="9734" width="11.7109375" style="190" customWidth="1"/>
    <col min="9735" max="9735" width="12.7109375" style="190" customWidth="1"/>
    <col min="9736" max="9736" width="14.7109375" style="190" customWidth="1"/>
    <col min="9737" max="9737" width="13.85546875" style="190" customWidth="1"/>
    <col min="9738" max="9738" width="12.7109375" style="190" customWidth="1"/>
    <col min="9739" max="9739" width="17.85546875" style="190" customWidth="1"/>
    <col min="9740" max="9987" width="9.140625" style="190"/>
    <col min="9988" max="9988" width="16" style="190" customWidth="1"/>
    <col min="9989" max="9989" width="13.5703125" style="190" customWidth="1"/>
    <col min="9990" max="9990" width="11.7109375" style="190" customWidth="1"/>
    <col min="9991" max="9991" width="12.7109375" style="190" customWidth="1"/>
    <col min="9992" max="9992" width="14.7109375" style="190" customWidth="1"/>
    <col min="9993" max="9993" width="13.85546875" style="190" customWidth="1"/>
    <col min="9994" max="9994" width="12.7109375" style="190" customWidth="1"/>
    <col min="9995" max="9995" width="17.85546875" style="190" customWidth="1"/>
    <col min="9996" max="10243" width="9.140625" style="190"/>
    <col min="10244" max="10244" width="16" style="190" customWidth="1"/>
    <col min="10245" max="10245" width="13.5703125" style="190" customWidth="1"/>
    <col min="10246" max="10246" width="11.7109375" style="190" customWidth="1"/>
    <col min="10247" max="10247" width="12.7109375" style="190" customWidth="1"/>
    <col min="10248" max="10248" width="14.7109375" style="190" customWidth="1"/>
    <col min="10249" max="10249" width="13.85546875" style="190" customWidth="1"/>
    <col min="10250" max="10250" width="12.7109375" style="190" customWidth="1"/>
    <col min="10251" max="10251" width="17.85546875" style="190" customWidth="1"/>
    <col min="10252" max="10499" width="9.140625" style="190"/>
    <col min="10500" max="10500" width="16" style="190" customWidth="1"/>
    <col min="10501" max="10501" width="13.5703125" style="190" customWidth="1"/>
    <col min="10502" max="10502" width="11.7109375" style="190" customWidth="1"/>
    <col min="10503" max="10503" width="12.7109375" style="190" customWidth="1"/>
    <col min="10504" max="10504" width="14.7109375" style="190" customWidth="1"/>
    <col min="10505" max="10505" width="13.85546875" style="190" customWidth="1"/>
    <col min="10506" max="10506" width="12.7109375" style="190" customWidth="1"/>
    <col min="10507" max="10507" width="17.85546875" style="190" customWidth="1"/>
    <col min="10508" max="10755" width="9.140625" style="190"/>
    <col min="10756" max="10756" width="16" style="190" customWidth="1"/>
    <col min="10757" max="10757" width="13.5703125" style="190" customWidth="1"/>
    <col min="10758" max="10758" width="11.7109375" style="190" customWidth="1"/>
    <col min="10759" max="10759" width="12.7109375" style="190" customWidth="1"/>
    <col min="10760" max="10760" width="14.7109375" style="190" customWidth="1"/>
    <col min="10761" max="10761" width="13.85546875" style="190" customWidth="1"/>
    <col min="10762" max="10762" width="12.7109375" style="190" customWidth="1"/>
    <col min="10763" max="10763" width="17.85546875" style="190" customWidth="1"/>
    <col min="10764" max="11011" width="9.140625" style="190"/>
    <col min="11012" max="11012" width="16" style="190" customWidth="1"/>
    <col min="11013" max="11013" width="13.5703125" style="190" customWidth="1"/>
    <col min="11014" max="11014" width="11.7109375" style="190" customWidth="1"/>
    <col min="11015" max="11015" width="12.7109375" style="190" customWidth="1"/>
    <col min="11016" max="11016" width="14.7109375" style="190" customWidth="1"/>
    <col min="11017" max="11017" width="13.85546875" style="190" customWidth="1"/>
    <col min="11018" max="11018" width="12.7109375" style="190" customWidth="1"/>
    <col min="11019" max="11019" width="17.85546875" style="190" customWidth="1"/>
    <col min="11020" max="11267" width="9.140625" style="190"/>
    <col min="11268" max="11268" width="16" style="190" customWidth="1"/>
    <col min="11269" max="11269" width="13.5703125" style="190" customWidth="1"/>
    <col min="11270" max="11270" width="11.7109375" style="190" customWidth="1"/>
    <col min="11271" max="11271" width="12.7109375" style="190" customWidth="1"/>
    <col min="11272" max="11272" width="14.7109375" style="190" customWidth="1"/>
    <col min="11273" max="11273" width="13.85546875" style="190" customWidth="1"/>
    <col min="11274" max="11274" width="12.7109375" style="190" customWidth="1"/>
    <col min="11275" max="11275" width="17.85546875" style="190" customWidth="1"/>
    <col min="11276" max="11523" width="9.140625" style="190"/>
    <col min="11524" max="11524" width="16" style="190" customWidth="1"/>
    <col min="11525" max="11525" width="13.5703125" style="190" customWidth="1"/>
    <col min="11526" max="11526" width="11.7109375" style="190" customWidth="1"/>
    <col min="11527" max="11527" width="12.7109375" style="190" customWidth="1"/>
    <col min="11528" max="11528" width="14.7109375" style="190" customWidth="1"/>
    <col min="11529" max="11529" width="13.85546875" style="190" customWidth="1"/>
    <col min="11530" max="11530" width="12.7109375" style="190" customWidth="1"/>
    <col min="11531" max="11531" width="17.85546875" style="190" customWidth="1"/>
    <col min="11532" max="11779" width="9.140625" style="190"/>
    <col min="11780" max="11780" width="16" style="190" customWidth="1"/>
    <col min="11781" max="11781" width="13.5703125" style="190" customWidth="1"/>
    <col min="11782" max="11782" width="11.7109375" style="190" customWidth="1"/>
    <col min="11783" max="11783" width="12.7109375" style="190" customWidth="1"/>
    <col min="11784" max="11784" width="14.7109375" style="190" customWidth="1"/>
    <col min="11785" max="11785" width="13.85546875" style="190" customWidth="1"/>
    <col min="11786" max="11786" width="12.7109375" style="190" customWidth="1"/>
    <col min="11787" max="11787" width="17.85546875" style="190" customWidth="1"/>
    <col min="11788" max="12035" width="9.140625" style="190"/>
    <col min="12036" max="12036" width="16" style="190" customWidth="1"/>
    <col min="12037" max="12037" width="13.5703125" style="190" customWidth="1"/>
    <col min="12038" max="12038" width="11.7109375" style="190" customWidth="1"/>
    <col min="12039" max="12039" width="12.7109375" style="190" customWidth="1"/>
    <col min="12040" max="12040" width="14.7109375" style="190" customWidth="1"/>
    <col min="12041" max="12041" width="13.85546875" style="190" customWidth="1"/>
    <col min="12042" max="12042" width="12.7109375" style="190" customWidth="1"/>
    <col min="12043" max="12043" width="17.85546875" style="190" customWidth="1"/>
    <col min="12044" max="12291" width="9.140625" style="190"/>
    <col min="12292" max="12292" width="16" style="190" customWidth="1"/>
    <col min="12293" max="12293" width="13.5703125" style="190" customWidth="1"/>
    <col min="12294" max="12294" width="11.7109375" style="190" customWidth="1"/>
    <col min="12295" max="12295" width="12.7109375" style="190" customWidth="1"/>
    <col min="12296" max="12296" width="14.7109375" style="190" customWidth="1"/>
    <col min="12297" max="12297" width="13.85546875" style="190" customWidth="1"/>
    <col min="12298" max="12298" width="12.7109375" style="190" customWidth="1"/>
    <col min="12299" max="12299" width="17.85546875" style="190" customWidth="1"/>
    <col min="12300" max="12547" width="9.140625" style="190"/>
    <col min="12548" max="12548" width="16" style="190" customWidth="1"/>
    <col min="12549" max="12549" width="13.5703125" style="190" customWidth="1"/>
    <col min="12550" max="12550" width="11.7109375" style="190" customWidth="1"/>
    <col min="12551" max="12551" width="12.7109375" style="190" customWidth="1"/>
    <col min="12552" max="12552" width="14.7109375" style="190" customWidth="1"/>
    <col min="12553" max="12553" width="13.85546875" style="190" customWidth="1"/>
    <col min="12554" max="12554" width="12.7109375" style="190" customWidth="1"/>
    <col min="12555" max="12555" width="17.85546875" style="190" customWidth="1"/>
    <col min="12556" max="12803" width="9.140625" style="190"/>
    <col min="12804" max="12804" width="16" style="190" customWidth="1"/>
    <col min="12805" max="12805" width="13.5703125" style="190" customWidth="1"/>
    <col min="12806" max="12806" width="11.7109375" style="190" customWidth="1"/>
    <col min="12807" max="12807" width="12.7109375" style="190" customWidth="1"/>
    <col min="12808" max="12808" width="14.7109375" style="190" customWidth="1"/>
    <col min="12809" max="12809" width="13.85546875" style="190" customWidth="1"/>
    <col min="12810" max="12810" width="12.7109375" style="190" customWidth="1"/>
    <col min="12811" max="12811" width="17.85546875" style="190" customWidth="1"/>
    <col min="12812" max="13059" width="9.140625" style="190"/>
    <col min="13060" max="13060" width="16" style="190" customWidth="1"/>
    <col min="13061" max="13061" width="13.5703125" style="190" customWidth="1"/>
    <col min="13062" max="13062" width="11.7109375" style="190" customWidth="1"/>
    <col min="13063" max="13063" width="12.7109375" style="190" customWidth="1"/>
    <col min="13064" max="13064" width="14.7109375" style="190" customWidth="1"/>
    <col min="13065" max="13065" width="13.85546875" style="190" customWidth="1"/>
    <col min="13066" max="13066" width="12.7109375" style="190" customWidth="1"/>
    <col min="13067" max="13067" width="17.85546875" style="190" customWidth="1"/>
    <col min="13068" max="13315" width="9.140625" style="190"/>
    <col min="13316" max="13316" width="16" style="190" customWidth="1"/>
    <col min="13317" max="13317" width="13.5703125" style="190" customWidth="1"/>
    <col min="13318" max="13318" width="11.7109375" style="190" customWidth="1"/>
    <col min="13319" max="13319" width="12.7109375" style="190" customWidth="1"/>
    <col min="13320" max="13320" width="14.7109375" style="190" customWidth="1"/>
    <col min="13321" max="13321" width="13.85546875" style="190" customWidth="1"/>
    <col min="13322" max="13322" width="12.7109375" style="190" customWidth="1"/>
    <col min="13323" max="13323" width="17.85546875" style="190" customWidth="1"/>
    <col min="13324" max="13571" width="9.140625" style="190"/>
    <col min="13572" max="13572" width="16" style="190" customWidth="1"/>
    <col min="13573" max="13573" width="13.5703125" style="190" customWidth="1"/>
    <col min="13574" max="13574" width="11.7109375" style="190" customWidth="1"/>
    <col min="13575" max="13575" width="12.7109375" style="190" customWidth="1"/>
    <col min="13576" max="13576" width="14.7109375" style="190" customWidth="1"/>
    <col min="13577" max="13577" width="13.85546875" style="190" customWidth="1"/>
    <col min="13578" max="13578" width="12.7109375" style="190" customWidth="1"/>
    <col min="13579" max="13579" width="17.85546875" style="190" customWidth="1"/>
    <col min="13580" max="13827" width="9.140625" style="190"/>
    <col min="13828" max="13828" width="16" style="190" customWidth="1"/>
    <col min="13829" max="13829" width="13.5703125" style="190" customWidth="1"/>
    <col min="13830" max="13830" width="11.7109375" style="190" customWidth="1"/>
    <col min="13831" max="13831" width="12.7109375" style="190" customWidth="1"/>
    <col min="13832" max="13832" width="14.7109375" style="190" customWidth="1"/>
    <col min="13833" max="13833" width="13.85546875" style="190" customWidth="1"/>
    <col min="13834" max="13834" width="12.7109375" style="190" customWidth="1"/>
    <col min="13835" max="13835" width="17.85546875" style="190" customWidth="1"/>
    <col min="13836" max="14083" width="9.140625" style="190"/>
    <col min="14084" max="14084" width="16" style="190" customWidth="1"/>
    <col min="14085" max="14085" width="13.5703125" style="190" customWidth="1"/>
    <col min="14086" max="14086" width="11.7109375" style="190" customWidth="1"/>
    <col min="14087" max="14087" width="12.7109375" style="190" customWidth="1"/>
    <col min="14088" max="14088" width="14.7109375" style="190" customWidth="1"/>
    <col min="14089" max="14089" width="13.85546875" style="190" customWidth="1"/>
    <col min="14090" max="14090" width="12.7109375" style="190" customWidth="1"/>
    <col min="14091" max="14091" width="17.85546875" style="190" customWidth="1"/>
    <col min="14092" max="14339" width="9.140625" style="190"/>
    <col min="14340" max="14340" width="16" style="190" customWidth="1"/>
    <col min="14341" max="14341" width="13.5703125" style="190" customWidth="1"/>
    <col min="14342" max="14342" width="11.7109375" style="190" customWidth="1"/>
    <col min="14343" max="14343" width="12.7109375" style="190" customWidth="1"/>
    <col min="14344" max="14344" width="14.7109375" style="190" customWidth="1"/>
    <col min="14345" max="14345" width="13.85546875" style="190" customWidth="1"/>
    <col min="14346" max="14346" width="12.7109375" style="190" customWidth="1"/>
    <col min="14347" max="14347" width="17.85546875" style="190" customWidth="1"/>
    <col min="14348" max="14595" width="9.140625" style="190"/>
    <col min="14596" max="14596" width="16" style="190" customWidth="1"/>
    <col min="14597" max="14597" width="13.5703125" style="190" customWidth="1"/>
    <col min="14598" max="14598" width="11.7109375" style="190" customWidth="1"/>
    <col min="14599" max="14599" width="12.7109375" style="190" customWidth="1"/>
    <col min="14600" max="14600" width="14.7109375" style="190" customWidth="1"/>
    <col min="14601" max="14601" width="13.85546875" style="190" customWidth="1"/>
    <col min="14602" max="14602" width="12.7109375" style="190" customWidth="1"/>
    <col min="14603" max="14603" width="17.85546875" style="190" customWidth="1"/>
    <col min="14604" max="14851" width="9.140625" style="190"/>
    <col min="14852" max="14852" width="16" style="190" customWidth="1"/>
    <col min="14853" max="14853" width="13.5703125" style="190" customWidth="1"/>
    <col min="14854" max="14854" width="11.7109375" style="190" customWidth="1"/>
    <col min="14855" max="14855" width="12.7109375" style="190" customWidth="1"/>
    <col min="14856" max="14856" width="14.7109375" style="190" customWidth="1"/>
    <col min="14857" max="14857" width="13.85546875" style="190" customWidth="1"/>
    <col min="14858" max="14858" width="12.7109375" style="190" customWidth="1"/>
    <col min="14859" max="14859" width="17.85546875" style="190" customWidth="1"/>
    <col min="14860" max="15107" width="9.140625" style="190"/>
    <col min="15108" max="15108" width="16" style="190" customWidth="1"/>
    <col min="15109" max="15109" width="13.5703125" style="190" customWidth="1"/>
    <col min="15110" max="15110" width="11.7109375" style="190" customWidth="1"/>
    <col min="15111" max="15111" width="12.7109375" style="190" customWidth="1"/>
    <col min="15112" max="15112" width="14.7109375" style="190" customWidth="1"/>
    <col min="15113" max="15113" width="13.85546875" style="190" customWidth="1"/>
    <col min="15114" max="15114" width="12.7109375" style="190" customWidth="1"/>
    <col min="15115" max="15115" width="17.85546875" style="190" customWidth="1"/>
    <col min="15116" max="15363" width="9.140625" style="190"/>
    <col min="15364" max="15364" width="16" style="190" customWidth="1"/>
    <col min="15365" max="15365" width="13.5703125" style="190" customWidth="1"/>
    <col min="15366" max="15366" width="11.7109375" style="190" customWidth="1"/>
    <col min="15367" max="15367" width="12.7109375" style="190" customWidth="1"/>
    <col min="15368" max="15368" width="14.7109375" style="190" customWidth="1"/>
    <col min="15369" max="15369" width="13.85546875" style="190" customWidth="1"/>
    <col min="15370" max="15370" width="12.7109375" style="190" customWidth="1"/>
    <col min="15371" max="15371" width="17.85546875" style="190" customWidth="1"/>
    <col min="15372" max="15619" width="9.140625" style="190"/>
    <col min="15620" max="15620" width="16" style="190" customWidth="1"/>
    <col min="15621" max="15621" width="13.5703125" style="190" customWidth="1"/>
    <col min="15622" max="15622" width="11.7109375" style="190" customWidth="1"/>
    <col min="15623" max="15623" width="12.7109375" style="190" customWidth="1"/>
    <col min="15624" max="15624" width="14.7109375" style="190" customWidth="1"/>
    <col min="15625" max="15625" width="13.85546875" style="190" customWidth="1"/>
    <col min="15626" max="15626" width="12.7109375" style="190" customWidth="1"/>
    <col min="15627" max="15627" width="17.85546875" style="190" customWidth="1"/>
    <col min="15628" max="15875" width="9.140625" style="190"/>
    <col min="15876" max="15876" width="16" style="190" customWidth="1"/>
    <col min="15877" max="15877" width="13.5703125" style="190" customWidth="1"/>
    <col min="15878" max="15878" width="11.7109375" style="190" customWidth="1"/>
    <col min="15879" max="15879" width="12.7109375" style="190" customWidth="1"/>
    <col min="15880" max="15880" width="14.7109375" style="190" customWidth="1"/>
    <col min="15881" max="15881" width="13.85546875" style="190" customWidth="1"/>
    <col min="15882" max="15882" width="12.7109375" style="190" customWidth="1"/>
    <col min="15883" max="15883" width="17.85546875" style="190" customWidth="1"/>
    <col min="15884" max="16131" width="9.140625" style="190"/>
    <col min="16132" max="16132" width="16" style="190" customWidth="1"/>
    <col min="16133" max="16133" width="13.5703125" style="190" customWidth="1"/>
    <col min="16134" max="16134" width="11.7109375" style="190" customWidth="1"/>
    <col min="16135" max="16135" width="12.7109375" style="190" customWidth="1"/>
    <col min="16136" max="16136" width="14.7109375" style="190" customWidth="1"/>
    <col min="16137" max="16137" width="13.85546875" style="190" customWidth="1"/>
    <col min="16138" max="16138" width="12.7109375" style="190" customWidth="1"/>
    <col min="16139" max="16139" width="17.85546875" style="190" customWidth="1"/>
    <col min="16140" max="16384" width="9.140625" style="190"/>
  </cols>
  <sheetData>
    <row r="1" spans="1:15" ht="67.5" customHeight="1">
      <c r="I1" s="191"/>
      <c r="J1" s="438" t="s">
        <v>229</v>
      </c>
      <c r="K1" s="438"/>
    </row>
    <row r="2" spans="1:15">
      <c r="A2" s="192"/>
      <c r="B2" s="439" t="s">
        <v>413</v>
      </c>
      <c r="C2" s="439"/>
      <c r="D2" s="439"/>
      <c r="E2" s="439"/>
      <c r="F2" s="439"/>
      <c r="G2" s="439"/>
      <c r="H2" s="439"/>
    </row>
    <row r="3" spans="1:15">
      <c r="B3" s="440" t="s">
        <v>230</v>
      </c>
      <c r="C3" s="440"/>
      <c r="D3" s="440"/>
      <c r="E3" s="440"/>
      <c r="F3" s="440"/>
    </row>
    <row r="5" spans="1:15">
      <c r="B5" s="441" t="s">
        <v>231</v>
      </c>
      <c r="C5" s="441"/>
      <c r="D5" s="441"/>
      <c r="E5" s="441"/>
      <c r="F5" s="441"/>
      <c r="G5" s="441"/>
      <c r="H5" s="441"/>
    </row>
    <row r="6" spans="1:15">
      <c r="B6" s="440" t="s">
        <v>232</v>
      </c>
      <c r="C6" s="440"/>
      <c r="D6" s="440"/>
      <c r="E6" s="440"/>
      <c r="F6" s="440"/>
    </row>
    <row r="7" spans="1:15">
      <c r="A7" s="192"/>
      <c r="B7" s="437"/>
      <c r="C7" s="437"/>
      <c r="D7" s="437"/>
      <c r="E7" s="437"/>
      <c r="F7" s="437"/>
      <c r="G7" s="192"/>
      <c r="H7" s="192"/>
      <c r="I7" s="192"/>
      <c r="J7" s="192"/>
      <c r="K7" s="193"/>
    </row>
    <row r="8" spans="1:15">
      <c r="A8" s="194"/>
      <c r="B8" s="194"/>
      <c r="C8" s="194"/>
      <c r="D8" s="194"/>
      <c r="E8" s="194"/>
      <c r="F8" s="194"/>
      <c r="G8" s="194"/>
      <c r="H8" s="194"/>
      <c r="I8" s="194"/>
      <c r="J8" s="445" t="s">
        <v>416</v>
      </c>
      <c r="K8" s="445"/>
    </row>
    <row r="9" spans="1:15" s="196" customFormat="1" ht="15.75">
      <c r="A9" s="446" t="s">
        <v>435</v>
      </c>
      <c r="B9" s="446"/>
      <c r="C9" s="446"/>
      <c r="D9" s="446"/>
      <c r="E9" s="446"/>
      <c r="F9" s="446"/>
      <c r="G9" s="446"/>
      <c r="H9" s="446"/>
      <c r="I9" s="446"/>
      <c r="J9" s="446"/>
      <c r="K9" s="195"/>
    </row>
    <row r="10" spans="1:15">
      <c r="D10" s="197"/>
      <c r="E10" s="197"/>
      <c r="F10" s="197"/>
    </row>
    <row r="11" spans="1:15" ht="12.75" hidden="1" customHeight="1">
      <c r="D11" s="440"/>
      <c r="E11" s="440"/>
      <c r="F11" s="440"/>
    </row>
    <row r="12" spans="1:15">
      <c r="I12" s="198"/>
      <c r="K12" s="199" t="s">
        <v>233</v>
      </c>
    </row>
    <row r="13" spans="1:15">
      <c r="A13" s="447" t="s">
        <v>234</v>
      </c>
      <c r="B13" s="448"/>
      <c r="C13" s="448"/>
      <c r="D13" s="449"/>
      <c r="E13" s="456" t="s">
        <v>235</v>
      </c>
      <c r="F13" s="459" t="s">
        <v>236</v>
      </c>
      <c r="G13" s="460"/>
      <c r="H13" s="459" t="s">
        <v>237</v>
      </c>
      <c r="I13" s="459" t="s">
        <v>238</v>
      </c>
      <c r="J13" s="459" t="s">
        <v>22</v>
      </c>
      <c r="K13" s="456" t="s">
        <v>239</v>
      </c>
    </row>
    <row r="14" spans="1:15">
      <c r="A14" s="450"/>
      <c r="B14" s="451"/>
      <c r="C14" s="451"/>
      <c r="D14" s="452"/>
      <c r="E14" s="457"/>
      <c r="F14" s="461"/>
      <c r="G14" s="462"/>
      <c r="H14" s="463"/>
      <c r="I14" s="463"/>
      <c r="J14" s="463"/>
      <c r="K14" s="457"/>
      <c r="M14" s="192"/>
    </row>
    <row r="15" spans="1:15">
      <c r="A15" s="450"/>
      <c r="B15" s="451"/>
      <c r="C15" s="451"/>
      <c r="D15" s="452"/>
      <c r="E15" s="457"/>
      <c r="F15" s="464" t="s">
        <v>240</v>
      </c>
      <c r="G15" s="459" t="s">
        <v>241</v>
      </c>
      <c r="H15" s="463"/>
      <c r="I15" s="463"/>
      <c r="J15" s="463"/>
      <c r="K15" s="457"/>
      <c r="N15" s="192"/>
      <c r="O15" s="192"/>
    </row>
    <row r="16" spans="1:15">
      <c r="A16" s="453"/>
      <c r="B16" s="454"/>
      <c r="C16" s="454"/>
      <c r="D16" s="455"/>
      <c r="E16" s="458"/>
      <c r="F16" s="465"/>
      <c r="G16" s="461"/>
      <c r="H16" s="461"/>
      <c r="I16" s="461"/>
      <c r="J16" s="461"/>
      <c r="K16" s="458"/>
    </row>
    <row r="17" spans="1:11">
      <c r="A17" s="442" t="s">
        <v>242</v>
      </c>
      <c r="B17" s="443"/>
      <c r="C17" s="443"/>
      <c r="D17" s="444"/>
      <c r="E17" s="200"/>
      <c r="F17" s="201"/>
      <c r="G17" s="202"/>
      <c r="H17" s="203"/>
      <c r="I17" s="203"/>
      <c r="J17" s="204">
        <f>I17</f>
        <v>0</v>
      </c>
      <c r="K17" s="205">
        <f>(E17+H17-I17)</f>
        <v>0</v>
      </c>
    </row>
    <row r="18" spans="1:11">
      <c r="A18" s="466" t="s">
        <v>243</v>
      </c>
      <c r="B18" s="467"/>
      <c r="C18" s="467"/>
      <c r="D18" s="468"/>
      <c r="E18" s="200"/>
      <c r="F18" s="201">
        <v>106300</v>
      </c>
      <c r="G18" s="202">
        <v>79700</v>
      </c>
      <c r="H18" s="203">
        <v>73881.100000000006</v>
      </c>
      <c r="I18" s="216">
        <v>72678.87</v>
      </c>
      <c r="J18" s="216">
        <f>I18</f>
        <v>72678.87</v>
      </c>
      <c r="K18" s="205">
        <f>(E18+H18-I18)</f>
        <v>1202.2300000000105</v>
      </c>
    </row>
    <row r="19" spans="1:11">
      <c r="A19" s="466" t="s">
        <v>244</v>
      </c>
      <c r="B19" s="467"/>
      <c r="C19" s="467"/>
      <c r="D19" s="468"/>
      <c r="E19" s="206"/>
      <c r="F19" s="201">
        <v>11000</v>
      </c>
      <c r="G19" s="202">
        <v>10500</v>
      </c>
      <c r="H19" s="203">
        <v>10186</v>
      </c>
      <c r="I19" s="203">
        <v>6009.08</v>
      </c>
      <c r="J19" s="204">
        <f>I19</f>
        <v>6009.08</v>
      </c>
      <c r="K19" s="205">
        <f>(E19+H19-I19)</f>
        <v>4176.92</v>
      </c>
    </row>
    <row r="20" spans="1:11">
      <c r="A20" s="442" t="s">
        <v>245</v>
      </c>
      <c r="B20" s="443"/>
      <c r="C20" s="443"/>
      <c r="D20" s="444"/>
      <c r="E20" s="200"/>
      <c r="F20" s="201"/>
      <c r="G20" s="202"/>
      <c r="H20" s="202"/>
      <c r="I20" s="202"/>
      <c r="J20" s="204">
        <f>I20</f>
        <v>0</v>
      </c>
      <c r="K20" s="205">
        <f>(E20+H20-I20)</f>
        <v>0</v>
      </c>
    </row>
    <row r="21" spans="1:11">
      <c r="A21" s="442" t="s">
        <v>246</v>
      </c>
      <c r="B21" s="443"/>
      <c r="C21" s="443"/>
      <c r="D21" s="444"/>
      <c r="E21" s="207">
        <f>E22+E23</f>
        <v>0</v>
      </c>
      <c r="F21" s="201"/>
      <c r="G21" s="202"/>
      <c r="H21" s="208">
        <f>H22+H23</f>
        <v>0</v>
      </c>
      <c r="I21" s="208">
        <f>I22+I23</f>
        <v>0</v>
      </c>
      <c r="J21" s="208">
        <f>J22+J23</f>
        <v>0</v>
      </c>
      <c r="K21" s="209">
        <f>K22+K23</f>
        <v>0</v>
      </c>
    </row>
    <row r="22" spans="1:11">
      <c r="A22" s="442" t="s">
        <v>247</v>
      </c>
      <c r="B22" s="443"/>
      <c r="C22" s="443"/>
      <c r="D22" s="444"/>
      <c r="E22" s="200"/>
      <c r="F22" s="205" t="s">
        <v>248</v>
      </c>
      <c r="G22" s="208" t="s">
        <v>248</v>
      </c>
      <c r="H22" s="202"/>
      <c r="I22" s="202"/>
      <c r="J22" s="204">
        <f>I22</f>
        <v>0</v>
      </c>
      <c r="K22" s="205">
        <f>(E22+H22-I22)</f>
        <v>0</v>
      </c>
    </row>
    <row r="23" spans="1:11">
      <c r="A23" s="442" t="s">
        <v>249</v>
      </c>
      <c r="B23" s="443"/>
      <c r="C23" s="443"/>
      <c r="D23" s="444"/>
      <c r="E23" s="200"/>
      <c r="F23" s="205" t="s">
        <v>248</v>
      </c>
      <c r="G23" s="208" t="s">
        <v>248</v>
      </c>
      <c r="H23" s="202"/>
      <c r="I23" s="202"/>
      <c r="J23" s="204">
        <f>I23</f>
        <v>0</v>
      </c>
      <c r="K23" s="205">
        <f>(E23+H23-I23)</f>
        <v>0</v>
      </c>
    </row>
    <row r="24" spans="1:11">
      <c r="A24" s="473" t="s">
        <v>250</v>
      </c>
      <c r="B24" s="474"/>
      <c r="C24" s="474"/>
      <c r="D24" s="475"/>
      <c r="E24" s="210">
        <f>E17+E18+E19+E20+E21</f>
        <v>0</v>
      </c>
      <c r="F24" s="205">
        <f>(F17+F18+F19+F20+F21)</f>
        <v>117300</v>
      </c>
      <c r="G24" s="205">
        <f>(G17+G18+G19+G20+G21)</f>
        <v>90200</v>
      </c>
      <c r="H24" s="204">
        <f>(H17+H18+H19+H20+H21)</f>
        <v>84067.1</v>
      </c>
      <c r="I24" s="204">
        <f>(I17+I18+I19+I20+I21)</f>
        <v>78687.95</v>
      </c>
      <c r="J24" s="204">
        <f>(J17+J18+J19+J20+J21)</f>
        <v>78687.95</v>
      </c>
      <c r="K24" s="211" t="s">
        <v>248</v>
      </c>
    </row>
    <row r="25" spans="1:11">
      <c r="A25" s="473" t="s">
        <v>251</v>
      </c>
      <c r="B25" s="474"/>
      <c r="C25" s="474"/>
      <c r="D25" s="475"/>
      <c r="E25" s="469" t="s">
        <v>248</v>
      </c>
      <c r="F25" s="469" t="s">
        <v>248</v>
      </c>
      <c r="G25" s="471" t="s">
        <v>248</v>
      </c>
      <c r="H25" s="471" t="s">
        <v>248</v>
      </c>
      <c r="I25" s="471" t="s">
        <v>248</v>
      </c>
      <c r="J25" s="471" t="s">
        <v>248</v>
      </c>
      <c r="K25" s="479">
        <f>(K17+K18+K19+K21+K20)</f>
        <v>5379.1500000000106</v>
      </c>
    </row>
    <row r="26" spans="1:11">
      <c r="A26" s="476"/>
      <c r="B26" s="477"/>
      <c r="C26" s="477"/>
      <c r="D26" s="478"/>
      <c r="E26" s="470"/>
      <c r="F26" s="470"/>
      <c r="G26" s="472"/>
      <c r="H26" s="472"/>
      <c r="I26" s="472"/>
      <c r="J26" s="472"/>
      <c r="K26" s="470"/>
    </row>
    <row r="28" spans="1:11">
      <c r="A28" s="190" t="s">
        <v>437</v>
      </c>
      <c r="H28" s="212"/>
      <c r="J28" s="441" t="s">
        <v>434</v>
      </c>
      <c r="K28" s="441"/>
    </row>
    <row r="29" spans="1:11">
      <c r="H29" s="213" t="s">
        <v>208</v>
      </c>
      <c r="J29" s="440"/>
      <c r="K29" s="440"/>
    </row>
    <row r="30" spans="1:11">
      <c r="A30" s="190" t="s">
        <v>210</v>
      </c>
      <c r="H30" s="212"/>
      <c r="J30" s="441" t="s">
        <v>211</v>
      </c>
      <c r="K30" s="441"/>
    </row>
    <row r="31" spans="1:11">
      <c r="H31" s="213" t="s">
        <v>208</v>
      </c>
      <c r="J31" s="440"/>
      <c r="K31" s="440"/>
    </row>
    <row r="32" spans="1:11">
      <c r="A32" s="214" t="s">
        <v>414</v>
      </c>
      <c r="B32" s="214"/>
      <c r="C32" s="214"/>
      <c r="D32" s="214"/>
      <c r="H32" s="215"/>
    </row>
    <row r="33" spans="1:1">
      <c r="A33" s="190" t="s">
        <v>415</v>
      </c>
    </row>
  </sheetData>
  <protectedRanges>
    <protectedRange sqref="E17:J20 H22:J23 E22:E23" name="Diapazonas1"/>
  </protectedRanges>
  <mergeCells count="38">
    <mergeCell ref="J28:K28"/>
    <mergeCell ref="J29:K29"/>
    <mergeCell ref="J31:K31"/>
    <mergeCell ref="J30:K30"/>
    <mergeCell ref="K25:K26"/>
    <mergeCell ref="J25:J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59055118110236227" right="0.19685039370078741" top="0.19685039370078741" bottom="0.19685039370078741" header="3.937007874015748E-2" footer="3.937007874015748E-2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CD69-A943-456D-B150-A3C470013651}">
  <dimension ref="A1:R378"/>
  <sheetViews>
    <sheetView topLeftCell="A155" zoomScaleNormal="100" workbookViewId="0">
      <selection activeCell="T370" sqref="T370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/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12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877412</v>
      </c>
      <c r="J35" s="92">
        <f>SUM(J36+J47+J67+J88+J95+J115+J141+J160+J170)</f>
        <v>675412</v>
      </c>
      <c r="K35" s="93">
        <f>SUM(K36+K47+K67+K88+K95+K115+K141+K160+K170)</f>
        <v>589531.38</v>
      </c>
      <c r="L35" s="92">
        <f>SUM(L36+L47+L67+L88+L95+L115+L141+L160+L170)</f>
        <v>589531.38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686500</v>
      </c>
      <c r="J36" s="92">
        <f>SUM(J37+J43)</f>
        <v>513600</v>
      </c>
      <c r="K36" s="101">
        <f>SUM(K37+K43)</f>
        <v>457964.72000000003</v>
      </c>
      <c r="L36" s="102">
        <f>SUM(L37+L43)</f>
        <v>457964.72000000003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675000</v>
      </c>
      <c r="J37" s="92">
        <f>SUM(J38)</f>
        <v>505000</v>
      </c>
      <c r="K37" s="93">
        <f>SUM(K38)</f>
        <v>450997.82</v>
      </c>
      <c r="L37" s="92">
        <f>SUM(L38)</f>
        <v>450997.82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675000</v>
      </c>
      <c r="J38" s="92">
        <f t="shared" ref="J38:L39" si="0">SUM(J39)</f>
        <v>505000</v>
      </c>
      <c r="K38" s="92">
        <f t="shared" si="0"/>
        <v>450997.82</v>
      </c>
      <c r="L38" s="92">
        <f t="shared" si="0"/>
        <v>450997.82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675000</v>
      </c>
      <c r="J39" s="93">
        <f t="shared" si="0"/>
        <v>505000</v>
      </c>
      <c r="K39" s="93">
        <f t="shared" si="0"/>
        <v>450997.82</v>
      </c>
      <c r="L39" s="93">
        <f t="shared" si="0"/>
        <v>450997.82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675000</v>
      </c>
      <c r="J40" s="109">
        <v>505000</v>
      </c>
      <c r="K40" s="109">
        <v>450997.82</v>
      </c>
      <c r="L40" s="109">
        <v>450997.82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11500</v>
      </c>
      <c r="J43" s="92">
        <f t="shared" si="1"/>
        <v>8600</v>
      </c>
      <c r="K43" s="93">
        <f t="shared" si="1"/>
        <v>6966.9</v>
      </c>
      <c r="L43" s="92">
        <f t="shared" si="1"/>
        <v>6966.9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11500</v>
      </c>
      <c r="J44" s="92">
        <f t="shared" si="1"/>
        <v>8600</v>
      </c>
      <c r="K44" s="92">
        <f t="shared" si="1"/>
        <v>6966.9</v>
      </c>
      <c r="L44" s="92">
        <f t="shared" si="1"/>
        <v>6966.9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11500</v>
      </c>
      <c r="J45" s="92">
        <f t="shared" si="1"/>
        <v>8600</v>
      </c>
      <c r="K45" s="92">
        <f t="shared" si="1"/>
        <v>6966.9</v>
      </c>
      <c r="L45" s="92">
        <f t="shared" si="1"/>
        <v>6966.9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11500</v>
      </c>
      <c r="J46" s="109">
        <v>8600</v>
      </c>
      <c r="K46" s="109">
        <v>6966.9</v>
      </c>
      <c r="L46" s="109">
        <v>6966.9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169744</v>
      </c>
      <c r="J47" s="114">
        <f t="shared" si="2"/>
        <v>144944</v>
      </c>
      <c r="K47" s="113">
        <f t="shared" si="2"/>
        <v>114698.66000000002</v>
      </c>
      <c r="L47" s="113">
        <f t="shared" si="2"/>
        <v>114698.66000000002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169744</v>
      </c>
      <c r="J48" s="93">
        <f t="shared" si="2"/>
        <v>144944</v>
      </c>
      <c r="K48" s="92">
        <f t="shared" si="2"/>
        <v>114698.66000000002</v>
      </c>
      <c r="L48" s="93">
        <f t="shared" si="2"/>
        <v>114698.66000000002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169744</v>
      </c>
      <c r="J49" s="93">
        <f t="shared" si="2"/>
        <v>144944</v>
      </c>
      <c r="K49" s="102">
        <f t="shared" si="2"/>
        <v>114698.66000000002</v>
      </c>
      <c r="L49" s="102">
        <f t="shared" si="2"/>
        <v>114698.66000000002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169744</v>
      </c>
      <c r="J50" s="120">
        <f>SUM(J51:J66)</f>
        <v>144944</v>
      </c>
      <c r="K50" s="121">
        <f>SUM(K51:K66)</f>
        <v>114698.66000000002</v>
      </c>
      <c r="L50" s="121">
        <f>SUM(L51:L66)</f>
        <v>114698.66000000002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1300</v>
      </c>
      <c r="J52" s="109">
        <v>900</v>
      </c>
      <c r="K52" s="109">
        <v>377.7</v>
      </c>
      <c r="L52" s="109">
        <v>377.7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3400</v>
      </c>
      <c r="J53" s="109">
        <v>2500</v>
      </c>
      <c r="K53" s="109">
        <v>2448.83</v>
      </c>
      <c r="L53" s="109">
        <v>2448.83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4100</v>
      </c>
      <c r="K54" s="109">
        <v>4100</v>
      </c>
      <c r="L54" s="109">
        <v>4100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2100</v>
      </c>
      <c r="J55" s="109">
        <v>2100</v>
      </c>
      <c r="K55" s="109">
        <v>2100</v>
      </c>
      <c r="L55" s="109">
        <v>2100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35590</v>
      </c>
      <c r="J59" s="109">
        <v>33590</v>
      </c>
      <c r="K59" s="109">
        <v>27328.97</v>
      </c>
      <c r="L59" s="109">
        <v>27328.97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2800</v>
      </c>
      <c r="J60" s="109">
        <v>2000</v>
      </c>
      <c r="K60" s="109">
        <v>1084.94</v>
      </c>
      <c r="L60" s="109">
        <v>1084.94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56200</v>
      </c>
      <c r="J62" s="109">
        <v>43600</v>
      </c>
      <c r="K62" s="109">
        <v>33526.879999999997</v>
      </c>
      <c r="L62" s="109">
        <v>33526.879999999997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7470</v>
      </c>
      <c r="J63" s="109">
        <v>5770</v>
      </c>
      <c r="K63" s="109">
        <v>1797.02</v>
      </c>
      <c r="L63" s="109">
        <v>1797.02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600</v>
      </c>
      <c r="K64" s="109">
        <v>425.49</v>
      </c>
      <c r="L64" s="109">
        <v>425.49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53784</v>
      </c>
      <c r="J66" s="109">
        <v>49084</v>
      </c>
      <c r="K66" s="109">
        <v>40808.83</v>
      </c>
      <c r="L66" s="109">
        <v>40808.83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21168</v>
      </c>
      <c r="J141" s="133">
        <f>SUM(J142+J147+J155)</f>
        <v>16868</v>
      </c>
      <c r="K141" s="93">
        <f>SUM(K142+K147+K155)</f>
        <v>16868</v>
      </c>
      <c r="L141" s="92">
        <f>SUM(L142+L147+L155)</f>
        <v>16868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21168</v>
      </c>
      <c r="J155" s="133">
        <f t="shared" si="15"/>
        <v>16868</v>
      </c>
      <c r="K155" s="93">
        <f t="shared" si="15"/>
        <v>16868</v>
      </c>
      <c r="L155" s="92">
        <f t="shared" si="15"/>
        <v>16868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21168</v>
      </c>
      <c r="J156" s="147">
        <f t="shared" si="15"/>
        <v>16868</v>
      </c>
      <c r="K156" s="121">
        <f t="shared" si="15"/>
        <v>16868</v>
      </c>
      <c r="L156" s="120">
        <f t="shared" si="15"/>
        <v>16868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21168</v>
      </c>
      <c r="J157" s="133">
        <f>SUM(J158:J159)</f>
        <v>16868</v>
      </c>
      <c r="K157" s="93">
        <f>SUM(K158:K159)</f>
        <v>16868</v>
      </c>
      <c r="L157" s="92">
        <f>SUM(L158:L159)</f>
        <v>16868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21168</v>
      </c>
      <c r="J158" s="149">
        <v>16868</v>
      </c>
      <c r="K158" s="149">
        <v>16868</v>
      </c>
      <c r="L158" s="149">
        <v>16868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317030</v>
      </c>
      <c r="J186" s="133">
        <f>SUM(J187+J240+J305)</f>
        <v>317030</v>
      </c>
      <c r="K186" s="93">
        <f>SUM(K187+K240+K305)</f>
        <v>48000</v>
      </c>
      <c r="L186" s="92">
        <f>SUM(L187+L240+L305)</f>
        <v>48000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317030</v>
      </c>
      <c r="J187" s="113">
        <f>SUM(J188+J211+J218+J230+J234)</f>
        <v>317030</v>
      </c>
      <c r="K187" s="113">
        <f>SUM(K188+K211+K218+K230+K234)</f>
        <v>48000</v>
      </c>
      <c r="L187" s="113">
        <f>SUM(L188+L211+L218+L230+L234)</f>
        <v>48000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317030</v>
      </c>
      <c r="J188" s="133">
        <f>SUM(J189+J192+J197+J203+J208)</f>
        <v>317030</v>
      </c>
      <c r="K188" s="93">
        <f>SUM(K189+K192+K197+K203+K208)</f>
        <v>48000</v>
      </c>
      <c r="L188" s="92">
        <f>SUM(L189+L192+L197+L203+L208)</f>
        <v>48000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29030</v>
      </c>
      <c r="J192" s="135">
        <f>J193</f>
        <v>29030</v>
      </c>
      <c r="K192" s="114">
        <f>K193</f>
        <v>0</v>
      </c>
      <c r="L192" s="113">
        <f>L193</f>
        <v>0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29030</v>
      </c>
      <c r="J193" s="133">
        <f>SUM(J194:J196)</f>
        <v>29030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29030</v>
      </c>
      <c r="J196" s="108">
        <v>29030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288000</v>
      </c>
      <c r="J197" s="133">
        <f>J198</f>
        <v>288000</v>
      </c>
      <c r="K197" s="93">
        <f>K198</f>
        <v>48000</v>
      </c>
      <c r="L197" s="92">
        <f>L198</f>
        <v>48000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288000</v>
      </c>
      <c r="J198" s="92">
        <f>SUM(J199:J202)</f>
        <v>288000</v>
      </c>
      <c r="K198" s="92">
        <f>SUM(K199:K202)</f>
        <v>48000</v>
      </c>
      <c r="L198" s="92">
        <f>SUM(L199:L202)</f>
        <v>48000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288000</v>
      </c>
      <c r="J200" s="110">
        <v>288000</v>
      </c>
      <c r="K200" s="110">
        <v>48000</v>
      </c>
      <c r="L200" s="110">
        <v>48000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1194442</v>
      </c>
      <c r="J370" s="143">
        <f>SUM(J35+J186)</f>
        <v>992442</v>
      </c>
      <c r="K370" s="143">
        <f>SUM(K35+K186)</f>
        <v>637531.38</v>
      </c>
      <c r="L370" s="143">
        <f>SUM(L35+L186)</f>
        <v>637531.38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8152-94C3-4538-8899-840423470CCF}">
  <dimension ref="A1:R378"/>
  <sheetViews>
    <sheetView topLeftCell="A37" zoomScaleNormal="100" workbookViewId="0">
      <selection activeCell="T50" sqref="T50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29.1" customHeight="1">
      <c r="A28" s="326" t="s">
        <v>219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818072</v>
      </c>
      <c r="J35" s="92">
        <f>SUM(J36+J47+J67+J88+J95+J115+J141+J160+J170)</f>
        <v>616072</v>
      </c>
      <c r="K35" s="93">
        <f>SUM(K36+K47+K67+K88+K95+K115+K141+K160+K170)</f>
        <v>541236.4</v>
      </c>
      <c r="L35" s="92">
        <f>SUM(L36+L47+L67+L88+L95+L115+L141+L160+L170)</f>
        <v>541236.4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686500</v>
      </c>
      <c r="J36" s="92">
        <f>SUM(J37+J43)</f>
        <v>513600</v>
      </c>
      <c r="K36" s="101">
        <f>SUM(K37+K43)</f>
        <v>457964.72000000003</v>
      </c>
      <c r="L36" s="102">
        <f>SUM(L37+L43)</f>
        <v>457964.72000000003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675000</v>
      </c>
      <c r="J37" s="92">
        <f>SUM(J38)</f>
        <v>505000</v>
      </c>
      <c r="K37" s="93">
        <f>SUM(K38)</f>
        <v>450997.82</v>
      </c>
      <c r="L37" s="92">
        <f>SUM(L38)</f>
        <v>450997.82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675000</v>
      </c>
      <c r="J38" s="92">
        <f t="shared" ref="J38:L39" si="0">SUM(J39)</f>
        <v>505000</v>
      </c>
      <c r="K38" s="92">
        <f t="shared" si="0"/>
        <v>450997.82</v>
      </c>
      <c r="L38" s="92">
        <f t="shared" si="0"/>
        <v>450997.82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675000</v>
      </c>
      <c r="J39" s="93">
        <f t="shared" si="0"/>
        <v>505000</v>
      </c>
      <c r="K39" s="93">
        <f t="shared" si="0"/>
        <v>450997.82</v>
      </c>
      <c r="L39" s="93">
        <f t="shared" si="0"/>
        <v>450997.82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675000</v>
      </c>
      <c r="J40" s="109">
        <v>505000</v>
      </c>
      <c r="K40" s="109">
        <v>450997.82</v>
      </c>
      <c r="L40" s="109">
        <v>450997.82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11500</v>
      </c>
      <c r="J43" s="92">
        <f t="shared" si="1"/>
        <v>8600</v>
      </c>
      <c r="K43" s="93">
        <f t="shared" si="1"/>
        <v>6966.9</v>
      </c>
      <c r="L43" s="92">
        <f t="shared" si="1"/>
        <v>6966.9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11500</v>
      </c>
      <c r="J44" s="92">
        <f t="shared" si="1"/>
        <v>8600</v>
      </c>
      <c r="K44" s="92">
        <f t="shared" si="1"/>
        <v>6966.9</v>
      </c>
      <c r="L44" s="92">
        <f t="shared" si="1"/>
        <v>6966.9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11500</v>
      </c>
      <c r="J45" s="92">
        <f t="shared" si="1"/>
        <v>8600</v>
      </c>
      <c r="K45" s="92">
        <f t="shared" si="1"/>
        <v>6966.9</v>
      </c>
      <c r="L45" s="92">
        <f t="shared" si="1"/>
        <v>6966.9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11500</v>
      </c>
      <c r="J46" s="109">
        <v>8600</v>
      </c>
      <c r="K46" s="109">
        <v>6966.9</v>
      </c>
      <c r="L46" s="109">
        <v>6966.9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110404</v>
      </c>
      <c r="J47" s="114">
        <f t="shared" si="2"/>
        <v>85604</v>
      </c>
      <c r="K47" s="113">
        <f t="shared" si="2"/>
        <v>66403.679999999993</v>
      </c>
      <c r="L47" s="113">
        <f t="shared" si="2"/>
        <v>66403.679999999993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110404</v>
      </c>
      <c r="J48" s="93">
        <f t="shared" si="2"/>
        <v>85604</v>
      </c>
      <c r="K48" s="92">
        <f t="shared" si="2"/>
        <v>66403.679999999993</v>
      </c>
      <c r="L48" s="93">
        <f t="shared" si="2"/>
        <v>66403.679999999993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110404</v>
      </c>
      <c r="J49" s="93">
        <f t="shared" si="2"/>
        <v>85604</v>
      </c>
      <c r="K49" s="102">
        <f t="shared" si="2"/>
        <v>66403.679999999993</v>
      </c>
      <c r="L49" s="102">
        <f t="shared" si="2"/>
        <v>66403.679999999993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110404</v>
      </c>
      <c r="J50" s="120">
        <f>SUM(J51:J66)</f>
        <v>85604</v>
      </c>
      <c r="K50" s="121">
        <f>SUM(K51:K66)</f>
        <v>66403.679999999993</v>
      </c>
      <c r="L50" s="121">
        <f>SUM(L51:L66)</f>
        <v>66403.679999999993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1300</v>
      </c>
      <c r="J52" s="109">
        <v>900</v>
      </c>
      <c r="K52" s="109">
        <v>377.7</v>
      </c>
      <c r="L52" s="109">
        <v>377.7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3400</v>
      </c>
      <c r="J53" s="109">
        <v>2500</v>
      </c>
      <c r="K53" s="109">
        <v>2448.83</v>
      </c>
      <c r="L53" s="109">
        <v>2448.83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4100</v>
      </c>
      <c r="K54" s="109">
        <v>4100</v>
      </c>
      <c r="L54" s="109">
        <v>4100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9300</v>
      </c>
      <c r="J59" s="109">
        <v>7300</v>
      </c>
      <c r="K59" s="109">
        <v>6310.91</v>
      </c>
      <c r="L59" s="109">
        <v>6310.91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2800</v>
      </c>
      <c r="J60" s="109">
        <v>2000</v>
      </c>
      <c r="K60" s="109">
        <v>1084.94</v>
      </c>
      <c r="L60" s="109">
        <v>1084.94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56200</v>
      </c>
      <c r="J62" s="109">
        <v>43600</v>
      </c>
      <c r="K62" s="109">
        <v>33526.879999999997</v>
      </c>
      <c r="L62" s="109">
        <v>33526.879999999997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7000</v>
      </c>
      <c r="J63" s="109">
        <v>5300</v>
      </c>
      <c r="K63" s="109">
        <v>1327.02</v>
      </c>
      <c r="L63" s="109">
        <v>1327.02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600</v>
      </c>
      <c r="K64" s="109">
        <v>425.49</v>
      </c>
      <c r="L64" s="109">
        <v>425.49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23304</v>
      </c>
      <c r="J66" s="109">
        <v>18604</v>
      </c>
      <c r="K66" s="109">
        <v>16101.91</v>
      </c>
      <c r="L66" s="109">
        <v>16101.91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21168</v>
      </c>
      <c r="J141" s="133">
        <f>SUM(J142+J147+J155)</f>
        <v>16868</v>
      </c>
      <c r="K141" s="93">
        <f>SUM(K142+K147+K155)</f>
        <v>16868</v>
      </c>
      <c r="L141" s="92">
        <f>SUM(L142+L147+L155)</f>
        <v>16868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21168</v>
      </c>
      <c r="J155" s="133">
        <f t="shared" si="15"/>
        <v>16868</v>
      </c>
      <c r="K155" s="93">
        <f t="shared" si="15"/>
        <v>16868</v>
      </c>
      <c r="L155" s="92">
        <f t="shared" si="15"/>
        <v>16868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21168</v>
      </c>
      <c r="J156" s="147">
        <f t="shared" si="15"/>
        <v>16868</v>
      </c>
      <c r="K156" s="121">
        <f t="shared" si="15"/>
        <v>16868</v>
      </c>
      <c r="L156" s="120">
        <f t="shared" si="15"/>
        <v>16868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21168</v>
      </c>
      <c r="J157" s="133">
        <f>SUM(J158:J159)</f>
        <v>16868</v>
      </c>
      <c r="K157" s="93">
        <f>SUM(K158:K159)</f>
        <v>16868</v>
      </c>
      <c r="L157" s="92">
        <f>SUM(L158:L159)</f>
        <v>16868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21168</v>
      </c>
      <c r="J158" s="149">
        <v>16868</v>
      </c>
      <c r="K158" s="149">
        <v>16868</v>
      </c>
      <c r="L158" s="149">
        <v>16868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818072</v>
      </c>
      <c r="J370" s="143">
        <f>SUM(J35+J186)</f>
        <v>616072</v>
      </c>
      <c r="K370" s="143">
        <f>SUM(K35+K186)</f>
        <v>541236.4</v>
      </c>
      <c r="L370" s="143">
        <f>SUM(L35+L186)</f>
        <v>541236.4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74803149606299213" bottom="0.74803149606299213" header="3.937007874015748E-2" footer="3.937007874015748E-2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F1E-6947-4A1E-84B5-E7B07499AD1A}">
  <sheetPr>
    <pageSetUpPr fitToPage="1"/>
  </sheetPr>
  <dimension ref="A1:R378"/>
  <sheetViews>
    <sheetView topLeftCell="A28" zoomScaleNormal="100" workbookViewId="0">
      <selection activeCell="T19" sqref="T19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220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hidden="1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0</v>
      </c>
      <c r="J35" s="92">
        <f>SUM(J36+J47+J67+J88+J95+J115+J141+J160+J170)</f>
        <v>0</v>
      </c>
      <c r="K35" s="93">
        <f>SUM(K36+K47+K67+K88+K95+K115+K141+K160+K170)</f>
        <v>0</v>
      </c>
      <c r="L35" s="92">
        <f>SUM(L36+L47+L67+L88+L95+L115+L141+L160+L170)</f>
        <v>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240000</v>
      </c>
      <c r="J186" s="133">
        <f>SUM(J187+J240+J305)</f>
        <v>240000</v>
      </c>
      <c r="K186" s="93">
        <f>SUM(K187+K240+K305)</f>
        <v>0</v>
      </c>
      <c r="L186" s="92">
        <f>SUM(L187+L240+L305)</f>
        <v>0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240000</v>
      </c>
      <c r="J187" s="113">
        <f>SUM(J188+J211+J218+J230+J234)</f>
        <v>240000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240000</v>
      </c>
      <c r="J188" s="133">
        <f>SUM(J189+J192+J197+J203+J208)</f>
        <v>240000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240000</v>
      </c>
      <c r="J197" s="133">
        <f>J198</f>
        <v>240000</v>
      </c>
      <c r="K197" s="93">
        <f>K198</f>
        <v>0</v>
      </c>
      <c r="L197" s="92">
        <f>L198</f>
        <v>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240000</v>
      </c>
      <c r="J198" s="92">
        <f>SUM(J199:J202)</f>
        <v>240000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240000</v>
      </c>
      <c r="J200" s="110">
        <v>240000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240000</v>
      </c>
      <c r="J370" s="143">
        <f>SUM(J35+J186)</f>
        <v>240000</v>
      </c>
      <c r="K370" s="143">
        <f>SUM(K35+K186)</f>
        <v>0</v>
      </c>
      <c r="L370" s="143">
        <f>SUM(L35+L186)</f>
        <v>0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FF3-C310-422A-A146-95D44CED97B3}">
  <sheetPr>
    <pageSetUpPr fitToPage="1"/>
  </sheetPr>
  <dimension ref="A1:R378"/>
  <sheetViews>
    <sheetView tabSelected="1" topLeftCell="A55" zoomScaleNormal="100" workbookViewId="0">
      <selection activeCell="S18" sqref="S18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0.7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hidden="1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hidden="1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6.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hidden="1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4.5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.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43.5" customHeight="1">
      <c r="A28" s="326" t="s">
        <v>221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59340</v>
      </c>
      <c r="J35" s="92">
        <f>SUM(J36+J47+J67+J88+J95+J115+J141+J160+J170)</f>
        <v>59340</v>
      </c>
      <c r="K35" s="93">
        <f>SUM(K36+K47+K67+K88+K95+K115+K141+K160+K170)</f>
        <v>48294.979999999996</v>
      </c>
      <c r="L35" s="92">
        <f>SUM(L36+L47+L67+L88+L95+L115+L141+L160+L170)</f>
        <v>48294.979999999996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59340</v>
      </c>
      <c r="J47" s="114">
        <f t="shared" si="2"/>
        <v>59340</v>
      </c>
      <c r="K47" s="113">
        <f t="shared" si="2"/>
        <v>48294.979999999996</v>
      </c>
      <c r="L47" s="113">
        <f t="shared" si="2"/>
        <v>48294.979999999996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59340</v>
      </c>
      <c r="J48" s="93">
        <f t="shared" si="2"/>
        <v>59340</v>
      </c>
      <c r="K48" s="92">
        <f t="shared" si="2"/>
        <v>48294.979999999996</v>
      </c>
      <c r="L48" s="93">
        <f t="shared" si="2"/>
        <v>48294.979999999996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59340</v>
      </c>
      <c r="J49" s="93">
        <f t="shared" si="2"/>
        <v>59340</v>
      </c>
      <c r="K49" s="102">
        <f t="shared" si="2"/>
        <v>48294.979999999996</v>
      </c>
      <c r="L49" s="102">
        <f t="shared" si="2"/>
        <v>48294.979999999996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59340</v>
      </c>
      <c r="J50" s="120">
        <f>SUM(J51:J66)</f>
        <v>59340</v>
      </c>
      <c r="K50" s="121">
        <f>SUM(K51:K66)</f>
        <v>48294.979999999996</v>
      </c>
      <c r="L50" s="121">
        <f>SUM(L51:L66)</f>
        <v>48294.979999999996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2100</v>
      </c>
      <c r="J55" s="109">
        <v>2100</v>
      </c>
      <c r="K55" s="109">
        <v>2100</v>
      </c>
      <c r="L55" s="109">
        <v>2100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26290</v>
      </c>
      <c r="J59" s="109">
        <v>26290</v>
      </c>
      <c r="K59" s="109">
        <v>21018.06</v>
      </c>
      <c r="L59" s="109">
        <v>21018.06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470</v>
      </c>
      <c r="J63" s="109">
        <v>470</v>
      </c>
      <c r="K63" s="109">
        <v>470</v>
      </c>
      <c r="L63" s="109">
        <v>470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30480</v>
      </c>
      <c r="J66" s="109">
        <v>30480</v>
      </c>
      <c r="K66" s="109">
        <v>24706.92</v>
      </c>
      <c r="L66" s="109">
        <v>24706.92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63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77030</v>
      </c>
      <c r="J186" s="133">
        <f>SUM(J187+J240+J305)</f>
        <v>77030</v>
      </c>
      <c r="K186" s="93">
        <f>SUM(K187+K240+K305)</f>
        <v>48000</v>
      </c>
      <c r="L186" s="92">
        <f>SUM(L187+L240+L305)</f>
        <v>48000</v>
      </c>
      <c r="M186"/>
    </row>
    <row r="187" spans="1:13" ht="29.2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77030</v>
      </c>
      <c r="J187" s="113">
        <f>SUM(J188+J211+J218+J230+J234)</f>
        <v>77030</v>
      </c>
      <c r="K187" s="113">
        <f>SUM(K188+K211+K218+K230+K234)</f>
        <v>48000</v>
      </c>
      <c r="L187" s="113">
        <f>SUM(L188+L211+L218+L230+L234)</f>
        <v>48000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77030</v>
      </c>
      <c r="J188" s="133">
        <f>SUM(J189+J192+J197+J203+J208)</f>
        <v>77030</v>
      </c>
      <c r="K188" s="93">
        <f>SUM(K189+K192+K197+K203+K208)</f>
        <v>48000</v>
      </c>
      <c r="L188" s="92">
        <f>SUM(L189+L192+L197+L203+L208)</f>
        <v>48000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29030</v>
      </c>
      <c r="J192" s="135">
        <f>J193</f>
        <v>29030</v>
      </c>
      <c r="K192" s="114">
        <f>K193</f>
        <v>0</v>
      </c>
      <c r="L192" s="113">
        <f>L193</f>
        <v>0</v>
      </c>
      <c r="M192"/>
    </row>
    <row r="193" spans="1:13" ht="21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29030</v>
      </c>
      <c r="J193" s="133">
        <f>SUM(J194:J196)</f>
        <v>29030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1.7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29030</v>
      </c>
      <c r="J196" s="108">
        <v>29030</v>
      </c>
      <c r="K196" s="108">
        <v>0</v>
      </c>
      <c r="L196" s="155">
        <v>0</v>
      </c>
      <c r="M196"/>
    </row>
    <row r="197" spans="1:13" ht="24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48000</v>
      </c>
      <c r="J197" s="133">
        <f>J198</f>
        <v>48000</v>
      </c>
      <c r="K197" s="93">
        <f>K198</f>
        <v>48000</v>
      </c>
      <c r="L197" s="92">
        <f>L198</f>
        <v>48000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48000</v>
      </c>
      <c r="J198" s="92">
        <f>SUM(J199:J202)</f>
        <v>48000</v>
      </c>
      <c r="K198" s="92">
        <f>SUM(K199:K202)</f>
        <v>48000</v>
      </c>
      <c r="L198" s="92">
        <f>SUM(L199:L202)</f>
        <v>48000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0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48000</v>
      </c>
      <c r="J200" s="110">
        <v>48000</v>
      </c>
      <c r="K200" s="110">
        <v>48000</v>
      </c>
      <c r="L200" s="110">
        <v>48000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29.2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136370</v>
      </c>
      <c r="J370" s="143">
        <f>SUM(J35+J186)</f>
        <v>136370</v>
      </c>
      <c r="K370" s="143">
        <f>SUM(K35+K186)</f>
        <v>96294.98</v>
      </c>
      <c r="L370" s="143">
        <f>SUM(L35+L186)</f>
        <v>96294.98</v>
      </c>
      <c r="M370"/>
    </row>
    <row r="371" spans="1:13" ht="3" customHeight="1">
      <c r="G371" s="94"/>
      <c r="H371" s="91"/>
      <c r="I371" s="175"/>
      <c r="J371" s="280"/>
      <c r="K371" s="280"/>
      <c r="L371" s="280"/>
    </row>
    <row r="372" spans="1:13" ht="18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3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0866141732283472" right="0.70866141732283472" top="0" bottom="0" header="0.31496062992125984" footer="0.31496062992125984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CDE-CD47-4F48-811B-2619F5B21FD6}">
  <sheetPr>
    <pageSetUpPr fitToPage="1"/>
  </sheetPr>
  <dimension ref="A1:R378"/>
  <sheetViews>
    <sheetView topLeftCell="A28" zoomScaleNormal="100" workbookViewId="0">
      <selection activeCell="T186" sqref="T18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422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388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12" customHeight="1">
      <c r="A28" s="326" t="s">
        <v>389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423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222</v>
      </c>
      <c r="J30" s="77" t="s">
        <v>390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hidden="1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0</v>
      </c>
      <c r="J35" s="92">
        <f>SUM(J36+J47+J67+J88+J95+J115+J141+J160+J170)</f>
        <v>0</v>
      </c>
      <c r="K35" s="93">
        <f>SUM(K36+K47+K67+K88+K95+K115+K141+K160+K170)</f>
        <v>0</v>
      </c>
      <c r="L35" s="92">
        <f>SUM(L36+L47+L67+L88+L95+L115+L141+L160+L170)</f>
        <v>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38000</v>
      </c>
      <c r="J186" s="133">
        <f>SUM(J187+J240+J305)</f>
        <v>38000</v>
      </c>
      <c r="K186" s="93">
        <f>SUM(K187+K240+K305)</f>
        <v>37209.07</v>
      </c>
      <c r="L186" s="92">
        <f>SUM(L187+L240+L305)</f>
        <v>37209.07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38000</v>
      </c>
      <c r="J187" s="113">
        <f>SUM(J188+J211+J218+J230+J234)</f>
        <v>38000</v>
      </c>
      <c r="K187" s="113">
        <f>SUM(K188+K211+K218+K230+K234)</f>
        <v>37209.07</v>
      </c>
      <c r="L187" s="113">
        <f>SUM(L188+L211+L218+L230+L234)</f>
        <v>37209.07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38000</v>
      </c>
      <c r="J188" s="133">
        <f>SUM(J189+J192+J197+J203+J208)</f>
        <v>38000</v>
      </c>
      <c r="K188" s="93">
        <f>SUM(K189+K192+K197+K203+K208)</f>
        <v>37209.07</v>
      </c>
      <c r="L188" s="92">
        <f>SUM(L189+L192+L197+L203+L208)</f>
        <v>37209.07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38000</v>
      </c>
      <c r="J192" s="135">
        <f>J193</f>
        <v>38000</v>
      </c>
      <c r="K192" s="114">
        <f>K193</f>
        <v>37209.07</v>
      </c>
      <c r="L192" s="113">
        <f>L193</f>
        <v>37209.07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38000</v>
      </c>
      <c r="J193" s="133">
        <f>SUM(J194:J196)</f>
        <v>38000</v>
      </c>
      <c r="K193" s="93">
        <f>SUM(K194:K196)</f>
        <v>37209.07</v>
      </c>
      <c r="L193" s="92">
        <f>SUM(L194:L196)</f>
        <v>37209.07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38000</v>
      </c>
      <c r="J196" s="108">
        <v>38000</v>
      </c>
      <c r="K196" s="108">
        <v>37209.07</v>
      </c>
      <c r="L196" s="155">
        <v>37209.07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38000</v>
      </c>
      <c r="J370" s="143">
        <f>SUM(J35+J186)</f>
        <v>38000</v>
      </c>
      <c r="K370" s="143">
        <f>SUM(K35+K186)</f>
        <v>37209.07</v>
      </c>
      <c r="L370" s="143">
        <f>SUM(L35+L186)</f>
        <v>37209.07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2D8-FB56-466D-83BC-9CDABD6E8235}">
  <dimension ref="A1:R378"/>
  <sheetViews>
    <sheetView topLeftCell="A48" zoomScaleNormal="100" workbookViewId="0">
      <selection activeCell="S141" sqref="S141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29.1" customHeight="1">
      <c r="A28" s="326" t="s">
        <v>219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223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2154768</v>
      </c>
      <c r="J35" s="92">
        <f>SUM(J36+J47+J67+J88+J95+J115+J141+J160+J170)</f>
        <v>1610668</v>
      </c>
      <c r="K35" s="93">
        <f>SUM(K36+K47+K67+K88+K95+K115+K141+K160+K170)</f>
        <v>1421957.26</v>
      </c>
      <c r="L35" s="92">
        <f>SUM(L36+L47+L67+L88+L95+L115+L141+L160+L170)</f>
        <v>1421781.26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2081400</v>
      </c>
      <c r="J36" s="92">
        <f>SUM(J37+J43)</f>
        <v>1553400</v>
      </c>
      <c r="K36" s="101">
        <f>SUM(K37+K43)</f>
        <v>1392842.47</v>
      </c>
      <c r="L36" s="102">
        <f>SUM(L37+L43)</f>
        <v>1392842.47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2051000</v>
      </c>
      <c r="J37" s="92">
        <f>SUM(J38)</f>
        <v>1531000</v>
      </c>
      <c r="K37" s="93">
        <f>SUM(K38)</f>
        <v>1372456.75</v>
      </c>
      <c r="L37" s="92">
        <f>SUM(L38)</f>
        <v>1372456.75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2051000</v>
      </c>
      <c r="J38" s="92">
        <f t="shared" ref="J38:L39" si="0">SUM(J39)</f>
        <v>1531000</v>
      </c>
      <c r="K38" s="92">
        <f t="shared" si="0"/>
        <v>1372456.75</v>
      </c>
      <c r="L38" s="92">
        <f t="shared" si="0"/>
        <v>1372456.75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2051000</v>
      </c>
      <c r="J39" s="93">
        <f t="shared" si="0"/>
        <v>1531000</v>
      </c>
      <c r="K39" s="93">
        <f t="shared" si="0"/>
        <v>1372456.75</v>
      </c>
      <c r="L39" s="93">
        <f t="shared" si="0"/>
        <v>1372456.75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2051000</v>
      </c>
      <c r="J40" s="109">
        <v>1531000</v>
      </c>
      <c r="K40" s="109">
        <v>1372456.75</v>
      </c>
      <c r="L40" s="109">
        <v>1372456.75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30400</v>
      </c>
      <c r="J43" s="92">
        <f t="shared" si="1"/>
        <v>22400</v>
      </c>
      <c r="K43" s="93">
        <f t="shared" si="1"/>
        <v>20385.72</v>
      </c>
      <c r="L43" s="92">
        <f t="shared" si="1"/>
        <v>20385.72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30400</v>
      </c>
      <c r="J44" s="92">
        <f t="shared" si="1"/>
        <v>22400</v>
      </c>
      <c r="K44" s="92">
        <f t="shared" si="1"/>
        <v>20385.72</v>
      </c>
      <c r="L44" s="92">
        <f t="shared" si="1"/>
        <v>20385.72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30400</v>
      </c>
      <c r="J45" s="92">
        <f t="shared" si="1"/>
        <v>22400</v>
      </c>
      <c r="K45" s="92">
        <f t="shared" si="1"/>
        <v>20385.72</v>
      </c>
      <c r="L45" s="92">
        <f t="shared" si="1"/>
        <v>20385.72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30400</v>
      </c>
      <c r="J46" s="109">
        <v>22400</v>
      </c>
      <c r="K46" s="109">
        <v>20385.72</v>
      </c>
      <c r="L46" s="109">
        <v>20385.72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58000</v>
      </c>
      <c r="J47" s="114">
        <f t="shared" si="2"/>
        <v>44700</v>
      </c>
      <c r="K47" s="113">
        <f t="shared" si="2"/>
        <v>17784.07</v>
      </c>
      <c r="L47" s="113">
        <f t="shared" si="2"/>
        <v>17608.07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58000</v>
      </c>
      <c r="J48" s="93">
        <f t="shared" si="2"/>
        <v>44700</v>
      </c>
      <c r="K48" s="92">
        <f t="shared" si="2"/>
        <v>17784.07</v>
      </c>
      <c r="L48" s="93">
        <f t="shared" si="2"/>
        <v>17608.07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58000</v>
      </c>
      <c r="J49" s="93">
        <f t="shared" si="2"/>
        <v>44700</v>
      </c>
      <c r="K49" s="102">
        <f t="shared" si="2"/>
        <v>17784.07</v>
      </c>
      <c r="L49" s="102">
        <f t="shared" si="2"/>
        <v>17608.07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58000</v>
      </c>
      <c r="J50" s="120">
        <f>SUM(J51:J66)</f>
        <v>44700</v>
      </c>
      <c r="K50" s="121">
        <f>SUM(K51:K66)</f>
        <v>17784.07</v>
      </c>
      <c r="L50" s="121">
        <f>SUM(L51:L66)</f>
        <v>17608.07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1170</v>
      </c>
      <c r="J56" s="109">
        <v>1170</v>
      </c>
      <c r="K56" s="109">
        <v>756</v>
      </c>
      <c r="L56" s="109">
        <v>580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5830</v>
      </c>
      <c r="J60" s="109">
        <v>4830</v>
      </c>
      <c r="K60" s="109">
        <v>2027.61</v>
      </c>
      <c r="L60" s="109">
        <v>2027.61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18800</v>
      </c>
      <c r="J63" s="109">
        <v>13500</v>
      </c>
      <c r="K63" s="109">
        <v>9763.4699999999993</v>
      </c>
      <c r="L63" s="109">
        <v>9763.4699999999993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32200</v>
      </c>
      <c r="J66" s="109">
        <v>25200</v>
      </c>
      <c r="K66" s="109">
        <v>5236.99</v>
      </c>
      <c r="L66" s="109">
        <v>5236.99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15368</v>
      </c>
      <c r="J141" s="133">
        <f>SUM(J142+J147+J155)</f>
        <v>12568</v>
      </c>
      <c r="K141" s="93">
        <f>SUM(K142+K147+K155)</f>
        <v>11330.72</v>
      </c>
      <c r="L141" s="92">
        <f>SUM(L142+L147+L155)</f>
        <v>11330.72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15368</v>
      </c>
      <c r="J155" s="133">
        <f t="shared" si="15"/>
        <v>12568</v>
      </c>
      <c r="K155" s="93">
        <f t="shared" si="15"/>
        <v>11330.72</v>
      </c>
      <c r="L155" s="92">
        <f t="shared" si="15"/>
        <v>11330.72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15368</v>
      </c>
      <c r="J156" s="147">
        <f t="shared" si="15"/>
        <v>12568</v>
      </c>
      <c r="K156" s="121">
        <f t="shared" si="15"/>
        <v>11330.72</v>
      </c>
      <c r="L156" s="120">
        <f t="shared" si="15"/>
        <v>11330.72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15368</v>
      </c>
      <c r="J157" s="133">
        <f>SUM(J158:J159)</f>
        <v>12568</v>
      </c>
      <c r="K157" s="93">
        <f>SUM(K158:K159)</f>
        <v>11330.72</v>
      </c>
      <c r="L157" s="92">
        <f>SUM(L158:L159)</f>
        <v>11330.72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15368</v>
      </c>
      <c r="J158" s="149">
        <v>12568</v>
      </c>
      <c r="K158" s="149">
        <v>11330.72</v>
      </c>
      <c r="L158" s="149">
        <v>11330.72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3500</v>
      </c>
      <c r="J186" s="133">
        <f>SUM(J187+J240+J305)</f>
        <v>3500</v>
      </c>
      <c r="K186" s="93">
        <f>SUM(K187+K240+K305)</f>
        <v>3500</v>
      </c>
      <c r="L186" s="92">
        <f>SUM(L187+L240+L305)</f>
        <v>3500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3500</v>
      </c>
      <c r="J187" s="113">
        <f>SUM(J188+J211+J218+J230+J234)</f>
        <v>3500</v>
      </c>
      <c r="K187" s="113">
        <f>SUM(K188+K211+K218+K230+K234)</f>
        <v>3500</v>
      </c>
      <c r="L187" s="113">
        <f>SUM(L188+L211+L218+L230+L234)</f>
        <v>3500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3500</v>
      </c>
      <c r="J188" s="133">
        <f>SUM(J189+J192+J197+J203+J208)</f>
        <v>3500</v>
      </c>
      <c r="K188" s="93">
        <f>SUM(K189+K192+K197+K203+K208)</f>
        <v>3500</v>
      </c>
      <c r="L188" s="92">
        <f>SUM(L189+L192+L197+L203+L208)</f>
        <v>3500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3500</v>
      </c>
      <c r="J197" s="133">
        <f>J198</f>
        <v>3500</v>
      </c>
      <c r="K197" s="93">
        <f>K198</f>
        <v>3500</v>
      </c>
      <c r="L197" s="92">
        <f>L198</f>
        <v>3500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3500</v>
      </c>
      <c r="J198" s="92">
        <f>SUM(J199:J202)</f>
        <v>3500</v>
      </c>
      <c r="K198" s="92">
        <f>SUM(K199:K202)</f>
        <v>3500</v>
      </c>
      <c r="L198" s="92">
        <f>SUM(L199:L202)</f>
        <v>3500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3500</v>
      </c>
      <c r="J200" s="110">
        <v>3500</v>
      </c>
      <c r="K200" s="110">
        <v>3500</v>
      </c>
      <c r="L200" s="110">
        <v>3500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2158268</v>
      </c>
      <c r="J370" s="143">
        <f>SUM(J35+J186)</f>
        <v>1614168</v>
      </c>
      <c r="K370" s="143">
        <f>SUM(K35+K186)</f>
        <v>1425457.26</v>
      </c>
      <c r="L370" s="143">
        <f>SUM(L35+L186)</f>
        <v>1425281.26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" right="0.7" top="0.75" bottom="0.75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221-DC12-4D81-999C-6E550F1B6D3C}">
  <sheetPr>
    <pageSetUpPr fitToPage="1"/>
  </sheetPr>
  <dimension ref="A1:R378"/>
  <sheetViews>
    <sheetView topLeftCell="A32" zoomScaleNormal="100" workbookViewId="0">
      <selection activeCell="S37" sqref="S37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2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339" t="s">
        <v>374</v>
      </c>
      <c r="J1" s="339"/>
      <c r="K1" s="339"/>
      <c r="L1" s="339"/>
      <c r="M1" s="262"/>
      <c r="N1" s="284"/>
      <c r="O1" s="284"/>
      <c r="P1" s="284"/>
      <c r="Q1" s="284"/>
    </row>
    <row r="2" spans="1:17" ht="22.5" customHeight="1">
      <c r="H2" s="261"/>
      <c r="I2" s="340" t="s">
        <v>375</v>
      </c>
      <c r="J2" s="340"/>
      <c r="K2" s="340"/>
      <c r="L2" s="340"/>
      <c r="M2" s="262"/>
      <c r="N2" s="284"/>
      <c r="O2" s="284"/>
      <c r="P2" s="284"/>
      <c r="Q2" s="263"/>
    </row>
    <row r="3" spans="1:17" ht="13.5" customHeight="1">
      <c r="H3" s="57"/>
      <c r="I3" s="284" t="s">
        <v>376</v>
      </c>
      <c r="J3" s="284"/>
      <c r="K3" s="58"/>
      <c r="L3" s="58"/>
      <c r="M3" s="262"/>
      <c r="N3" s="284"/>
      <c r="O3" s="284"/>
      <c r="P3" s="284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84"/>
      <c r="Q4" s="59"/>
    </row>
    <row r="5" spans="1:17" ht="5.25" customHeight="1">
      <c r="H5" s="60"/>
      <c r="I5"/>
      <c r="J5" s="58"/>
      <c r="K5" s="58"/>
      <c r="L5" s="58"/>
      <c r="M5" s="262"/>
      <c r="N5" s="284"/>
      <c r="O5" s="284"/>
      <c r="P5" s="284"/>
      <c r="Q5" s="59"/>
    </row>
    <row r="6" spans="1:17" ht="3.75" customHeight="1">
      <c r="H6" s="60"/>
      <c r="I6"/>
      <c r="J6" s="61"/>
      <c r="K6" s="58"/>
      <c r="L6" s="58"/>
      <c r="M6" s="262"/>
      <c r="N6" s="284"/>
      <c r="O6" s="284"/>
      <c r="P6" s="284"/>
    </row>
    <row r="7" spans="1:17" ht="6.75" customHeight="1">
      <c r="H7" s="60"/>
      <c r="I7"/>
      <c r="K7" s="284"/>
      <c r="L7" s="284"/>
      <c r="M7" s="262"/>
      <c r="N7" s="284"/>
      <c r="O7" s="284"/>
      <c r="P7" s="284"/>
      <c r="Q7" s="62"/>
    </row>
    <row r="8" spans="1:17" ht="18" customHeight="1">
      <c r="A8" s="341" t="s">
        <v>428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324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262"/>
    </row>
    <row r="11" spans="1:17" ht="18.75" customHeight="1">
      <c r="A11" s="342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262"/>
    </row>
    <row r="12" spans="1:17" ht="7.5" customHeight="1">
      <c r="A12" s="281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62"/>
    </row>
    <row r="13" spans="1:17" ht="14.25" customHeight="1">
      <c r="A13" s="281"/>
      <c r="B13" s="288"/>
      <c r="C13" s="288"/>
      <c r="D13" s="288"/>
      <c r="E13" s="288"/>
      <c r="F13" s="288"/>
      <c r="G13" s="344" t="s">
        <v>3</v>
      </c>
      <c r="H13" s="344"/>
      <c r="I13" s="344"/>
      <c r="J13" s="344"/>
      <c r="K13" s="344"/>
      <c r="L13" s="288"/>
      <c r="M13" s="262"/>
    </row>
    <row r="14" spans="1:17" ht="16.5" customHeight="1">
      <c r="A14" s="327" t="s">
        <v>429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262"/>
      <c r="P14" s="56" t="s">
        <v>12</v>
      </c>
    </row>
    <row r="15" spans="1:17" ht="15.75" customHeight="1">
      <c r="G15" s="325" t="s">
        <v>430</v>
      </c>
      <c r="H15" s="325"/>
      <c r="I15" s="325"/>
      <c r="J15" s="325"/>
      <c r="K15" s="325"/>
      <c r="M15" s="262"/>
    </row>
    <row r="16" spans="1:17" ht="12" customHeight="1">
      <c r="G16" s="328" t="s">
        <v>4</v>
      </c>
      <c r="H16" s="328"/>
      <c r="I16" s="328"/>
      <c r="J16" s="328"/>
      <c r="K16" s="328"/>
    </row>
    <row r="17" spans="1:13" ht="12" customHeight="1">
      <c r="B17" s="327" t="s">
        <v>5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</row>
    <row r="18" spans="1:13" ht="12" customHeight="1"/>
    <row r="19" spans="1:13" ht="12.75" customHeight="1">
      <c r="G19" s="325" t="s">
        <v>431</v>
      </c>
      <c r="H19" s="325"/>
      <c r="I19" s="325"/>
      <c r="J19" s="325"/>
      <c r="K19" s="325"/>
    </row>
    <row r="20" spans="1:13" ht="11.25" customHeight="1">
      <c r="G20" s="329" t="s">
        <v>6</v>
      </c>
      <c r="H20" s="329"/>
      <c r="I20" s="329"/>
      <c r="J20" s="329"/>
      <c r="K20" s="329"/>
    </row>
    <row r="21" spans="1:13" ht="11.25" customHeight="1">
      <c r="G21" s="284"/>
      <c r="H21" s="284"/>
      <c r="I21" s="284"/>
      <c r="J21" s="284"/>
      <c r="K21" s="284"/>
    </row>
    <row r="22" spans="1:13">
      <c r="B22"/>
      <c r="C22"/>
      <c r="D22"/>
      <c r="E22" s="330" t="s">
        <v>432</v>
      </c>
      <c r="F22" s="330"/>
      <c r="G22" s="330"/>
      <c r="H22" s="330"/>
      <c r="I22" s="330"/>
      <c r="J22" s="330"/>
      <c r="K22" s="330"/>
      <c r="L22"/>
    </row>
    <row r="23" spans="1:13" ht="12" customHeight="1">
      <c r="A23" s="331" t="s">
        <v>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377</v>
      </c>
      <c r="K25" s="57"/>
      <c r="L25" s="67"/>
      <c r="M25" s="65"/>
    </row>
    <row r="26" spans="1:13" ht="12" customHeight="1">
      <c r="E26" s="284"/>
      <c r="F26" s="283"/>
      <c r="I26" s="68"/>
      <c r="J26" s="68"/>
      <c r="K26" s="69" t="s">
        <v>9</v>
      </c>
      <c r="L26" s="67"/>
      <c r="M26" s="65"/>
    </row>
    <row r="27" spans="1:13" ht="12.75" customHeight="1">
      <c r="A27" s="326" t="s">
        <v>215</v>
      </c>
      <c r="B27" s="326"/>
      <c r="C27" s="326"/>
      <c r="D27" s="326"/>
      <c r="E27" s="326"/>
      <c r="F27" s="326"/>
      <c r="G27" s="326"/>
      <c r="H27" s="326"/>
      <c r="I27" s="326"/>
      <c r="K27" s="69" t="s">
        <v>10</v>
      </c>
      <c r="L27" s="70" t="s">
        <v>11</v>
      </c>
      <c r="M27" s="65"/>
    </row>
    <row r="28" spans="1:13" ht="29.1" customHeight="1">
      <c r="A28" s="326" t="s">
        <v>219</v>
      </c>
      <c r="B28" s="326"/>
      <c r="C28" s="326"/>
      <c r="D28" s="326"/>
      <c r="E28" s="326"/>
      <c r="F28" s="326"/>
      <c r="G28" s="326"/>
      <c r="H28" s="326"/>
      <c r="I28" s="326"/>
      <c r="J28" s="286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225</v>
      </c>
      <c r="I29" s="74"/>
      <c r="J29" s="75"/>
      <c r="K29" s="67"/>
      <c r="L29" s="67"/>
      <c r="M29" s="65"/>
    </row>
    <row r="30" spans="1:13" ht="13.5" customHeight="1">
      <c r="F30" s="56"/>
      <c r="G30" s="332" t="s">
        <v>15</v>
      </c>
      <c r="H30" s="332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226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333" t="s">
        <v>17</v>
      </c>
      <c r="B32" s="334"/>
      <c r="C32" s="334"/>
      <c r="D32" s="334"/>
      <c r="E32" s="334"/>
      <c r="F32" s="334"/>
      <c r="G32" s="337" t="s">
        <v>18</v>
      </c>
      <c r="H32" s="345" t="s">
        <v>19</v>
      </c>
      <c r="I32" s="347" t="s">
        <v>20</v>
      </c>
      <c r="J32" s="348"/>
      <c r="K32" s="349" t="s">
        <v>21</v>
      </c>
      <c r="L32" s="351" t="s">
        <v>22</v>
      </c>
      <c r="M32" s="84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6"/>
      <c r="I33" s="85" t="s">
        <v>23</v>
      </c>
      <c r="J33" s="86" t="s">
        <v>24</v>
      </c>
      <c r="K33" s="350"/>
      <c r="L33" s="352"/>
    </row>
    <row r="34" spans="1:18" ht="11.25" customHeight="1">
      <c r="A34" s="320" t="s">
        <v>25</v>
      </c>
      <c r="B34" s="321"/>
      <c r="C34" s="321"/>
      <c r="D34" s="321"/>
      <c r="E34" s="321"/>
      <c r="F34" s="322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117300</v>
      </c>
      <c r="J35" s="92">
        <f>SUM(J36+J47+J67+J88+J95+J115+J141+J160+J170)</f>
        <v>90200</v>
      </c>
      <c r="K35" s="93">
        <f>SUM(K36+K47+K67+K88+K95+K115+K141+K160+K170)</f>
        <v>78687.95</v>
      </c>
      <c r="L35" s="92">
        <f>SUM(L36+L47+L67+L88+L95+L115+L141+L160+L170)</f>
        <v>78687.95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15800</v>
      </c>
      <c r="J36" s="92">
        <f>SUM(J37+J43)</f>
        <v>11800</v>
      </c>
      <c r="K36" s="101">
        <f>SUM(K37+K43)</f>
        <v>7372.84</v>
      </c>
      <c r="L36" s="102">
        <f>SUM(L37+L43)</f>
        <v>7372.84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15100</v>
      </c>
      <c r="J37" s="92">
        <f>SUM(J38)</f>
        <v>11300</v>
      </c>
      <c r="K37" s="93">
        <f>SUM(K38)</f>
        <v>6955.51</v>
      </c>
      <c r="L37" s="92">
        <f>SUM(L38)</f>
        <v>6955.51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15100</v>
      </c>
      <c r="J38" s="92">
        <f t="shared" ref="J38:L39" si="0">SUM(J39)</f>
        <v>11300</v>
      </c>
      <c r="K38" s="92">
        <f t="shared" si="0"/>
        <v>6955.51</v>
      </c>
      <c r="L38" s="92">
        <f t="shared" si="0"/>
        <v>6955.51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15100</v>
      </c>
      <c r="J39" s="93">
        <f t="shared" si="0"/>
        <v>11300</v>
      </c>
      <c r="K39" s="93">
        <f t="shared" si="0"/>
        <v>6955.51</v>
      </c>
      <c r="L39" s="93">
        <f t="shared" si="0"/>
        <v>6955.51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15100</v>
      </c>
      <c r="J40" s="109">
        <v>11300</v>
      </c>
      <c r="K40" s="109">
        <v>6955.51</v>
      </c>
      <c r="L40" s="109">
        <v>6955.51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700</v>
      </c>
      <c r="J43" s="92">
        <f t="shared" si="1"/>
        <v>500</v>
      </c>
      <c r="K43" s="93">
        <f t="shared" si="1"/>
        <v>417.33</v>
      </c>
      <c r="L43" s="92">
        <f t="shared" si="1"/>
        <v>417.33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700</v>
      </c>
      <c r="J44" s="92">
        <f t="shared" si="1"/>
        <v>500</v>
      </c>
      <c r="K44" s="92">
        <f t="shared" si="1"/>
        <v>417.33</v>
      </c>
      <c r="L44" s="92">
        <f t="shared" si="1"/>
        <v>417.33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700</v>
      </c>
      <c r="J45" s="92">
        <f t="shared" si="1"/>
        <v>500</v>
      </c>
      <c r="K45" s="92">
        <f t="shared" si="1"/>
        <v>417.33</v>
      </c>
      <c r="L45" s="92">
        <f t="shared" si="1"/>
        <v>417.33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700</v>
      </c>
      <c r="J46" s="109">
        <v>500</v>
      </c>
      <c r="K46" s="109">
        <v>417.33</v>
      </c>
      <c r="L46" s="109">
        <v>417.33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101500</v>
      </c>
      <c r="J47" s="114">
        <f t="shared" si="2"/>
        <v>78400</v>
      </c>
      <c r="K47" s="113">
        <f t="shared" si="2"/>
        <v>71315.11</v>
      </c>
      <c r="L47" s="113">
        <f t="shared" si="2"/>
        <v>71315.11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101500</v>
      </c>
      <c r="J48" s="93">
        <f t="shared" si="2"/>
        <v>78400</v>
      </c>
      <c r="K48" s="92">
        <f t="shared" si="2"/>
        <v>71315.11</v>
      </c>
      <c r="L48" s="93">
        <f t="shared" si="2"/>
        <v>71315.11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101500</v>
      </c>
      <c r="J49" s="93">
        <f t="shared" si="2"/>
        <v>78400</v>
      </c>
      <c r="K49" s="102">
        <f t="shared" si="2"/>
        <v>71315.11</v>
      </c>
      <c r="L49" s="102">
        <f t="shared" si="2"/>
        <v>71315.11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101500</v>
      </c>
      <c r="J50" s="120">
        <f>SUM(J51:J66)</f>
        <v>78400</v>
      </c>
      <c r="K50" s="121">
        <f>SUM(K51:K66)</f>
        <v>71315.11</v>
      </c>
      <c r="L50" s="121">
        <f>SUM(L51:L66)</f>
        <v>71315.11</v>
      </c>
      <c r="M50"/>
      <c r="Q50" s="274"/>
      <c r="R50"/>
    </row>
    <row r="51" spans="1:18" ht="15.75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88000</v>
      </c>
      <c r="J51" s="109">
        <v>66000</v>
      </c>
      <c r="K51" s="109">
        <v>63411.8</v>
      </c>
      <c r="L51" s="109">
        <v>63411.8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11000</v>
      </c>
      <c r="J59" s="109">
        <v>10500</v>
      </c>
      <c r="K59" s="109">
        <v>6009.08</v>
      </c>
      <c r="L59" s="109">
        <v>6009.08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378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2500</v>
      </c>
      <c r="J66" s="109">
        <v>1900</v>
      </c>
      <c r="K66" s="109">
        <v>1894.23</v>
      </c>
      <c r="L66" s="109">
        <v>1894.23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379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380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381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382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383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384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384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384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385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t="25.5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117300</v>
      </c>
      <c r="J370" s="143">
        <f>SUM(J35+J186)</f>
        <v>90200</v>
      </c>
      <c r="K370" s="143">
        <f>SUM(K35+K186)</f>
        <v>78687.95</v>
      </c>
      <c r="L370" s="143">
        <f>SUM(L35+L186)</f>
        <v>78687.95</v>
      </c>
      <c r="M370"/>
    </row>
    <row r="371" spans="1:13" ht="18.75" customHeight="1">
      <c r="G371" s="94"/>
      <c r="H371" s="91"/>
      <c r="I371" s="175"/>
      <c r="J371" s="280"/>
      <c r="K371" s="280"/>
      <c r="L371" s="280"/>
    </row>
    <row r="372" spans="1:13" ht="23.25" customHeight="1">
      <c r="A372" s="323" t="s">
        <v>433</v>
      </c>
      <c r="B372" s="323"/>
      <c r="C372" s="323"/>
      <c r="D372" s="323"/>
      <c r="E372" s="323"/>
      <c r="F372" s="323"/>
      <c r="G372" s="323"/>
      <c r="H372" s="285"/>
      <c r="I372" s="176"/>
      <c r="J372" s="353" t="s">
        <v>434</v>
      </c>
      <c r="K372" s="353"/>
      <c r="L372" s="353"/>
    </row>
    <row r="373" spans="1:13" ht="18.75" customHeight="1">
      <c r="A373" s="177"/>
      <c r="B373" s="177"/>
      <c r="C373" s="177"/>
      <c r="D373" s="354" t="s">
        <v>386</v>
      </c>
      <c r="E373" s="354"/>
      <c r="F373" s="354"/>
      <c r="G373" s="354"/>
      <c r="H373"/>
      <c r="I373" s="287" t="s">
        <v>208</v>
      </c>
      <c r="K373" s="358" t="s">
        <v>209</v>
      </c>
      <c r="L373" s="358"/>
    </row>
    <row r="374" spans="1:13" ht="12.75" customHeight="1">
      <c r="I374" s="277"/>
      <c r="K374" s="277"/>
      <c r="L374" s="277"/>
    </row>
    <row r="375" spans="1:13" ht="15.75" customHeight="1">
      <c r="A375" s="323" t="s">
        <v>210</v>
      </c>
      <c r="B375" s="323"/>
      <c r="C375" s="323"/>
      <c r="D375" s="323"/>
      <c r="E375" s="323"/>
      <c r="F375" s="323"/>
      <c r="G375" s="323"/>
      <c r="I375" s="277"/>
      <c r="J375" s="355" t="s">
        <v>211</v>
      </c>
      <c r="K375" s="355"/>
      <c r="L375" s="355"/>
    </row>
    <row r="376" spans="1:13" ht="33.75" customHeight="1">
      <c r="D376" s="356" t="s">
        <v>387</v>
      </c>
      <c r="E376" s="357"/>
      <c r="F376" s="357"/>
      <c r="G376" s="357"/>
      <c r="H376" s="178"/>
      <c r="I376" s="278" t="s">
        <v>208</v>
      </c>
      <c r="K376" s="358" t="s">
        <v>209</v>
      </c>
      <c r="L376" s="358"/>
    </row>
    <row r="377" spans="1:13" ht="7.5" customHeight="1"/>
    <row r="378" spans="1:13" ht="8.25" customHeight="1">
      <c r="H378" s="56" t="s">
        <v>421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F2-suvestinė</vt:lpstr>
      <vt:lpstr>F2-SB_suvestinė</vt:lpstr>
      <vt:lpstr>F2-SB_09.02.01.01. suvestinė</vt:lpstr>
      <vt:lpstr>F2-SB_1.1.1.8</vt:lpstr>
      <vt:lpstr>F2-SB_1.1.3.19</vt:lpstr>
      <vt:lpstr>F2-SB_1.4.4.28</vt:lpstr>
      <vt:lpstr>F2-SB_06.04.01.01.</vt:lpstr>
      <vt:lpstr>F2_ML</vt:lpstr>
      <vt:lpstr>F2-S</vt:lpstr>
      <vt:lpstr>F2-VBD suminė</vt:lpstr>
      <vt:lpstr>F2-VBD 1.1.1.8.</vt:lpstr>
      <vt:lpstr>F2-VBD 1.1.3.18.</vt:lpstr>
      <vt:lpstr>F2-KKP 06.04.01.01.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Birutė Riabovienė</cp:lastModifiedBy>
  <cp:lastPrinted>2024-10-11T06:51:17Z</cp:lastPrinted>
  <dcterms:created xsi:type="dcterms:W3CDTF">2022-03-30T11:04:35Z</dcterms:created>
  <dcterms:modified xsi:type="dcterms:W3CDTF">2024-10-11T06:54:04Z</dcterms:modified>
  <cp:category/>
</cp:coreProperties>
</file>